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1" activeTab="1"/>
  </bookViews>
  <sheets>
    <sheet name="1017320 (1017321+1017324)" sheetId="9" r:id="rId1"/>
    <sheet name="1510180 " sheetId="11" r:id="rId2"/>
  </sheets>
  <definedNames>
    <definedName name="_xlnm.Print_Area" localSheetId="0">'1017320 (1017321+1017324)'!$A$1:$O$239</definedName>
    <definedName name="_xlnm.Print_Area" localSheetId="1">'1510180 '!$A$1:$O$102</definedName>
  </definedNames>
  <calcPr calcId="124519"/>
</workbook>
</file>

<file path=xl/calcChain.xml><?xml version="1.0" encoding="utf-8"?>
<calcChain xmlns="http://schemas.openxmlformats.org/spreadsheetml/2006/main">
  <c r="M84" i="11"/>
  <c r="M80"/>
  <c r="I46"/>
  <c r="I47" s="1"/>
  <c r="K47"/>
  <c r="M42"/>
  <c r="M44"/>
  <c r="M141" i="9"/>
  <c r="K56"/>
  <c r="J231"/>
  <c r="L231"/>
  <c r="M231"/>
  <c r="J232"/>
  <c r="L232"/>
  <c r="L230" s="1"/>
  <c r="M232"/>
  <c r="I232"/>
  <c r="I230" s="1"/>
  <c r="I231"/>
  <c r="J228"/>
  <c r="L228"/>
  <c r="M228"/>
  <c r="J229"/>
  <c r="L229"/>
  <c r="M229"/>
  <c r="I229"/>
  <c r="I228"/>
  <c r="I227" s="1"/>
  <c r="J225"/>
  <c r="L225"/>
  <c r="M225"/>
  <c r="J226"/>
  <c r="L226"/>
  <c r="M226"/>
  <c r="I226"/>
  <c r="I225"/>
  <c r="I224" s="1"/>
  <c r="J222"/>
  <c r="L222"/>
  <c r="M222"/>
  <c r="I222"/>
  <c r="J223"/>
  <c r="L223"/>
  <c r="M223"/>
  <c r="I223"/>
  <c r="J220"/>
  <c r="L220"/>
  <c r="M220"/>
  <c r="J221"/>
  <c r="L221"/>
  <c r="M221"/>
  <c r="I221"/>
  <c r="I220"/>
  <c r="I219" s="1"/>
  <c r="I217"/>
  <c r="I216" s="1"/>
  <c r="J217"/>
  <c r="L217"/>
  <c r="M217"/>
  <c r="J218"/>
  <c r="L218"/>
  <c r="M218"/>
  <c r="I218"/>
  <c r="J214"/>
  <c r="L214"/>
  <c r="M214"/>
  <c r="J215"/>
  <c r="L215"/>
  <c r="M215"/>
  <c r="I215"/>
  <c r="I214"/>
  <c r="I213" s="1"/>
  <c r="J211"/>
  <c r="J210" s="1"/>
  <c r="L211"/>
  <c r="M211"/>
  <c r="J212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L190"/>
  <c r="J191"/>
  <c r="J190" s="1"/>
  <c r="L191"/>
  <c r="M191"/>
  <c r="M190" s="1"/>
  <c r="I191"/>
  <c r="I190" s="1"/>
  <c r="J188"/>
  <c r="L188"/>
  <c r="M188"/>
  <c r="J189"/>
  <c r="L189"/>
  <c r="M189"/>
  <c r="I189"/>
  <c r="I188"/>
  <c r="J186"/>
  <c r="L186"/>
  <c r="M186"/>
  <c r="L185"/>
  <c r="M185"/>
  <c r="J185"/>
  <c r="I186"/>
  <c r="I185"/>
  <c r="I184" s="1"/>
  <c r="J230"/>
  <c r="M230"/>
  <c r="M46" i="11" l="1"/>
  <c r="M47" s="1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 s="1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 s="1"/>
  <c r="J157"/>
  <c r="J158" s="1"/>
  <c r="G157"/>
  <c r="I156"/>
  <c r="L155"/>
  <c r="L156" s="1"/>
  <c r="J155"/>
  <c r="J156" s="1"/>
  <c r="G155"/>
  <c r="I153"/>
  <c r="I154" s="1"/>
  <c r="J154" s="1"/>
  <c r="L154" s="1"/>
  <c r="M154" s="1"/>
  <c r="M118"/>
  <c r="M107"/>
  <c r="M93"/>
  <c r="M97" s="1"/>
  <c r="M87"/>
  <c r="J153" l="1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 l="1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 l="1"/>
  <c r="F25" s="1"/>
  <c r="M71"/>
  <c r="M75"/>
</calcChain>
</file>

<file path=xl/sharedStrings.xml><?xml version="1.0" encoding="utf-8"?>
<sst xmlns="http://schemas.openxmlformats.org/spreadsheetml/2006/main" count="680" uniqueCount="327">
  <si>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</si>
  <si>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</si>
  <si>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</si>
  <si>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</si>
  <si>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</si>
  <si>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</si>
  <si>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</si>
  <si>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</si>
  <si>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</si>
  <si>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</si>
  <si>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</si>
  <si>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</si>
  <si>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</si>
  <si>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</si>
  <si>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</si>
  <si>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</si>
  <si>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</si>
  <si>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</si>
  <si>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</si>
  <si>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</si>
  <si>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</si>
  <si>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</si>
  <si>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</si>
  <si>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</si>
  <si>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</si>
  <si>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</si>
  <si>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</si>
  <si>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</si>
  <si>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</si>
  <si>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</si>
  <si>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</si>
  <si>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</si>
  <si>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</si>
  <si>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</si>
  <si>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</si>
  <si>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</si>
  <si>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</si>
  <si>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</si>
  <si>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</si>
  <si>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</si>
  <si>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</si>
  <si>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</si>
  <si>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</si>
  <si>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</si>
  <si>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</si>
  <si>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</si>
  <si>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</si>
  <si>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</si>
  <si>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</si>
  <si>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</si>
  <si>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</si>
  <si>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</si>
  <si>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</si>
  <si>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</si>
  <si>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</si>
  <si>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</si>
  <si>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</si>
  <si>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</si>
  <si>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</si>
  <si>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</si>
  <si>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</si>
  <si>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</si>
  <si>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</si>
  <si>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</si>
  <si>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</si>
  <si>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</si>
  <si>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</si>
  <si>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</si>
  <si>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</si>
  <si>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</si>
  <si>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</si>
  <si>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</si>
  <si>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</si>
  <si>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</si>
  <si>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</si>
  <si>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</si>
  <si>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</si>
  <si>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</si>
  <si>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</si>
  <si>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</si>
  <si>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</si>
  <si>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</si>
  <si>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</si>
  <si>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</si>
  <si>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</si>
  <si>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</si>
  <si>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</si>
  <si>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</si>
  <si>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</si>
  <si>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</si>
  <si>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</si>
  <si>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</si>
  <si>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</si>
  <si>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</si>
  <si>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</si>
  <si>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</si>
  <si>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</si>
  <si>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</si>
  <si>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</si>
  <si>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</si>
  <si>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</si>
  <si>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</si>
  <si>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</si>
  <si>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</si>
  <si>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</si>
  <si>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</si>
  <si>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</si>
  <si>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</si>
  <si>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</si>
  <si>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</si>
  <si>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</si>
  <si>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</si>
  <si>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</si>
  <si>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</si>
  <si>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</si>
  <si>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</si>
  <si>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</si>
  <si>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</si>
  <si>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</si>
  <si>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</si>
  <si>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</si>
  <si>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</si>
  <si>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</si>
  <si>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</si>
  <si>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</si>
  <si>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</si>
  <si>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</si>
  <si>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</si>
  <si>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</si>
  <si>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</si>
  <si>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</si>
  <si>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</si>
  <si>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</si>
  <si>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</si>
  <si>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</si>
  <si>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</si>
  <si>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</si>
  <si>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</si>
  <si>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</si>
  <si>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</si>
  <si>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</si>
  <si>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</si>
  <si>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</si>
  <si>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</si>
  <si>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</si>
  <si>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</si>
  <si>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</si>
  <si>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</si>
  <si>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</si>
  <si>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</si>
  <si>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</si>
  <si>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</si>
  <si>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</si>
  <si>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</si>
  <si>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</si>
  <si>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</si>
  <si>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</si>
  <si>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</si>
  <si>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</si>
  <si>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</si>
  <si>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</si>
  <si>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</si>
  <si>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</si>
  <si>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</si>
  <si>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</si>
  <si>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</si>
  <si>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</si>
  <si>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</si>
  <si>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</si>
  <si>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</si>
  <si>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</si>
  <si>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</si>
  <si>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</si>
  <si>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</si>
  <si>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</si>
  <si>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</si>
  <si>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</si>
  <si>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</si>
  <si>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</si>
  <si>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</si>
  <si>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</si>
  <si>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</si>
  <si>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</si>
  <si>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</si>
  <si>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</si>
  <si>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</si>
  <si>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</si>
  <si>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</si>
  <si>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</si>
  <si>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</si>
  <si>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</si>
  <si>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</si>
  <si>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</si>
  <si>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</si>
  <si>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</si>
  <si>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</si>
  <si>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</si>
  <si>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</si>
  <si>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</si>
  <si>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</si>
  <si>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</si>
  <si>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</si>
  <si>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</si>
  <si>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</si>
  <si>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</si>
  <si>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</si>
  <si>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</si>
  <si>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</si>
  <si>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</si>
  <si>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</si>
  <si>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</si>
  <si>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</si>
  <si>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</si>
  <si>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</si>
  <si>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</si>
  <si>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</si>
  <si>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</si>
  <si>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</si>
  <si>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</si>
  <si>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</si>
  <si>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</si>
  <si>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</si>
  <si>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</si>
  <si>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</si>
  <si>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</si>
  <si>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</si>
  <si>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</si>
  <si>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</si>
  <si>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</si>
  <si>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</si>
  <si>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</si>
  <si>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</si>
  <si>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</si>
  <si>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</si>
  <si>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</si>
  <si>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</si>
  <si>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</si>
  <si>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</si>
  <si>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</si>
  <si>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</si>
  <si>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</si>
  <si>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</si>
  <si>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</si>
  <si>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</si>
  <si>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</si>
  <si>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</si>
  <si>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</si>
  <si>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</si>
  <si>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</si>
  <si>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</si>
  <si>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</si>
  <si>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</si>
  <si>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</si>
  <si>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</si>
  <si>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</si>
  <si>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</si>
  <si>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</si>
  <si>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</si>
  <si>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</si>
  <si>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</si>
  <si>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</si>
  <si>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</si>
  <si>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</si>
  <si>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</si>
  <si>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</si>
  <si>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</si>
  <si>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</si>
  <si>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</si>
  <si>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</si>
  <si>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</si>
  <si>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</si>
  <si>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</si>
  <si>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t>Завдання 1</t>
  </si>
  <si>
    <t>Завдання 2</t>
  </si>
  <si>
    <t>Завдання 3</t>
  </si>
  <si>
    <t>Проектно-кошторисна документація</t>
  </si>
  <si>
    <t>Усього :</t>
  </si>
  <si>
    <t>Перелік регіональних цільових програм, що виконуються у складі бюджетної програми:</t>
  </si>
  <si>
    <t>Затрат :</t>
  </si>
  <si>
    <t>Продукту</t>
  </si>
  <si>
    <t>од</t>
  </si>
  <si>
    <t>Ефективності</t>
  </si>
  <si>
    <t>тис грн</t>
  </si>
  <si>
    <t>Розрахунок (п 1.1/п 2.1)</t>
  </si>
  <si>
    <t>9</t>
  </si>
  <si>
    <t>9.1</t>
  </si>
  <si>
    <t>10</t>
  </si>
  <si>
    <t>10.1</t>
  </si>
  <si>
    <t>11</t>
  </si>
  <si>
    <t>11.1</t>
  </si>
  <si>
    <t>Розрахунок (п 9.1/п 10.1)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</si>
  <si>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</si>
  <si>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</si>
  <si>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0133</t>
  </si>
  <si>
    <t>Інша діяльність у сфері державного управління</t>
  </si>
  <si>
    <t>Мета бюджетної програми : забезпечення фінансування ремонтних робіт, опалення приміщень</t>
  </si>
  <si>
    <t>Програма - Інша діяльність у сфері державного управління</t>
  </si>
  <si>
    <t>Проведення капітального ремонту приміщень</t>
  </si>
  <si>
    <t>Проектування капітального ремонту приміщень</t>
  </si>
  <si>
    <t>Забезпечення опалення приміщень</t>
  </si>
  <si>
    <t>Завдання 1 - Проведення капітального ремонту приміщень</t>
  </si>
  <si>
    <t xml:space="preserve"> обсяг видатків </t>
  </si>
  <si>
    <t>Рішення сесії обласної ради від 07.12.2017 № 4-11/VII "Про обласний бюджет на 2018 рік", розпорядження голів обласної державної адміністрації та обласної ради від 12.02.2018 № 6  "Про внесення змін до показників обласного бюджету", від 02.04.2018 № 16 "Про внесення змін до показників обласного бюджету", від 12.12.2018 № 93 "Про внесення змін до показників обласного бюджету"</t>
  </si>
  <si>
    <t>Рішення сесії обласної ради</t>
  </si>
  <si>
    <t>Продукту :</t>
  </si>
  <si>
    <t>Площа приміщень, що планується відремонтувати</t>
  </si>
  <si>
    <t>кв м</t>
  </si>
  <si>
    <t>Ефективності :</t>
  </si>
  <si>
    <t>Середня вартість ремонту 1 кв м приміщень</t>
  </si>
  <si>
    <t>Якості :</t>
  </si>
  <si>
    <t>Відсоток площі приміщень, які планується відремонтувати, до площі приміщень, що потребують ремонту</t>
  </si>
  <si>
    <t>Завдання 2 - Проектування капітального ремонту об"єктів</t>
  </si>
  <si>
    <t>Обсяг видатків на проектування капітального ремонту об"єктів</t>
  </si>
  <si>
    <t>Кількість проектів для капітального ремонту об"єктів</t>
  </si>
  <si>
    <t>Середні витрати на розробку одного проекту для капітального ремонту об"єктів</t>
  </si>
  <si>
    <t>Розрахунок 9  (п 5.1/6.1)</t>
  </si>
  <si>
    <t>Рівень готовності проектної документації капітального ремонту об"єктів</t>
  </si>
  <si>
    <t>Завдання 3 - Забезпечення опалення приміщень об"єкта</t>
  </si>
  <si>
    <t>Обсяг видатків на опалення на об"єкті</t>
  </si>
  <si>
    <t>Кількість об"єктів</t>
  </si>
  <si>
    <t>Середні витрати на опалення приміщень об"єкту</t>
  </si>
  <si>
    <t>Капітальний ремонт адміністративної будівлі по вул Шевченка, 7 у м Чернігові (заміна вікон)</t>
  </si>
  <si>
    <t>Надходження з бюджету</t>
  </si>
  <si>
    <t>Обласний бюджет</t>
  </si>
  <si>
    <t>Капітальний ремонт приміщень за адресою: м Чернігів, вул Преображенська, 12 (приміщення другого поверху)</t>
  </si>
  <si>
    <t xml:space="preserve">Капітальний ремонт приміщень другого поверху будівлі за адресою: м Чернігів, вул Преображенська, 12 </t>
  </si>
  <si>
    <r>
      <t xml:space="preserve"> від _</t>
    </r>
    <r>
      <rPr>
        <u/>
        <sz val="13.5"/>
        <rFont val="Times New Roman"/>
        <family val="1"/>
        <charset val="204"/>
      </rPr>
      <t xml:space="preserve">19 грудня 2018 </t>
    </r>
    <r>
      <rPr>
        <sz val="13.5"/>
        <rFont val="Times New Roman"/>
        <family val="1"/>
        <charset val="204"/>
      </rPr>
      <t>_№ _</t>
    </r>
    <r>
      <rPr>
        <u/>
        <sz val="13.5"/>
        <rFont val="Times New Roman"/>
        <family val="1"/>
        <charset val="204"/>
      </rPr>
      <t>__422</t>
    </r>
    <r>
      <rPr>
        <sz val="13.5"/>
        <rFont val="Times New Roman"/>
        <family val="1"/>
        <charset val="204"/>
      </rPr>
      <t>___/___216___)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</si>
</sst>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"/>
    <numFmt numFmtId="167" formatCode="0.0000"/>
    <numFmt numFmtId="168" formatCode="#,##0.000"/>
    <numFmt numFmtId="169" formatCode="#,##0.0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3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2" fillId="0" borderId="2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27" fillId="0" borderId="0" xfId="0" applyFont="1" applyFill="1"/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top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" fillId="0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08" t="s">
        <v>155</v>
      </c>
      <c r="J4" s="208"/>
      <c r="K4" s="208"/>
      <c r="L4" s="208"/>
      <c r="M4" s="208"/>
      <c r="N4" s="20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20" t="s">
        <v>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3"/>
    </row>
    <row r="15" spans="1:15" ht="25.5">
      <c r="A15" s="220" t="s">
        <v>76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3"/>
    </row>
    <row r="16" spans="1:15" ht="8.25" hidden="1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09" t="s">
        <v>2</v>
      </c>
      <c r="C19" s="209"/>
      <c r="D19" s="210" t="s">
        <v>112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09" t="s">
        <v>2</v>
      </c>
      <c r="C21" s="209"/>
      <c r="D21" s="210" t="s">
        <v>113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09" t="s">
        <v>2</v>
      </c>
      <c r="C23" s="209"/>
      <c r="D23" s="89" t="s">
        <v>4</v>
      </c>
      <c r="E23" s="87"/>
      <c r="F23" s="213" t="s">
        <v>5</v>
      </c>
      <c r="G23" s="213"/>
      <c r="H23" s="213"/>
      <c r="I23" s="213"/>
      <c r="J23" s="213"/>
      <c r="K23" s="213"/>
      <c r="L23" s="213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11" t="s">
        <v>71</v>
      </c>
      <c r="C27" s="211"/>
      <c r="D27" s="211"/>
      <c r="E27" s="211"/>
      <c r="F27" s="211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12" t="s">
        <v>270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3"/>
      <c r="O28" s="3"/>
      <c r="P28" s="23"/>
    </row>
    <row r="29" spans="1:16" ht="19.5" hidden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3"/>
    </row>
    <row r="33" spans="1:16" ht="3" customHeight="1">
      <c r="A33" s="96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98"/>
      <c r="P33" s="23"/>
    </row>
    <row r="34" spans="1:16" s="102" customFormat="1" ht="45.75" customHeight="1">
      <c r="A34" s="99" t="s">
        <v>10</v>
      </c>
      <c r="B34" s="236" t="s">
        <v>262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81" t="s">
        <v>38</v>
      </c>
      <c r="D37" s="181"/>
      <c r="E37" s="181"/>
      <c r="F37" s="181" t="s">
        <v>45</v>
      </c>
      <c r="G37" s="181"/>
      <c r="H37" s="181"/>
      <c r="I37" s="181"/>
      <c r="J37" s="181" t="s">
        <v>39</v>
      </c>
      <c r="K37" s="181"/>
      <c r="L37" s="181"/>
      <c r="M37" s="181"/>
      <c r="N37" s="101"/>
      <c r="O37" s="101"/>
      <c r="P37" s="101"/>
    </row>
    <row r="38" spans="1:16" s="102" customFormat="1" ht="64.5" customHeight="1">
      <c r="A38" s="103"/>
      <c r="B38" s="66">
        <v>1</v>
      </c>
      <c r="C38" s="173">
        <v>1517361</v>
      </c>
      <c r="D38" s="174"/>
      <c r="E38" s="175"/>
      <c r="F38" s="193" t="s">
        <v>114</v>
      </c>
      <c r="G38" s="194"/>
      <c r="H38" s="194"/>
      <c r="I38" s="195"/>
      <c r="J38" s="173" t="s">
        <v>115</v>
      </c>
      <c r="K38" s="174"/>
      <c r="L38" s="174"/>
      <c r="M38" s="175"/>
      <c r="N38" s="101"/>
      <c r="O38" s="101"/>
      <c r="P38" s="101"/>
    </row>
    <row r="39" spans="1:16" s="102" customFormat="1" ht="63" customHeight="1">
      <c r="A39" s="103"/>
      <c r="B39" s="66">
        <v>2</v>
      </c>
      <c r="C39" s="173">
        <v>1517363</v>
      </c>
      <c r="D39" s="174"/>
      <c r="E39" s="175"/>
      <c r="F39" s="193" t="s">
        <v>114</v>
      </c>
      <c r="G39" s="194"/>
      <c r="H39" s="194"/>
      <c r="I39" s="195"/>
      <c r="J39" s="181" t="s">
        <v>116</v>
      </c>
      <c r="K39" s="181"/>
      <c r="L39" s="181"/>
      <c r="M39" s="181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73">
        <v>1517367</v>
      </c>
      <c r="D40" s="174"/>
      <c r="E40" s="175"/>
      <c r="F40" s="193" t="s">
        <v>114</v>
      </c>
      <c r="G40" s="194"/>
      <c r="H40" s="194"/>
      <c r="I40" s="195"/>
      <c r="J40" s="173" t="s">
        <v>169</v>
      </c>
      <c r="K40" s="174"/>
      <c r="L40" s="174"/>
      <c r="M40" s="175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24" t="s">
        <v>46</v>
      </c>
      <c r="C42" s="224"/>
      <c r="D42" s="224"/>
      <c r="E42" s="224"/>
      <c r="F42" s="224"/>
      <c r="G42" s="224"/>
      <c r="H42" s="224"/>
      <c r="I42" s="224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81" t="s">
        <v>47</v>
      </c>
      <c r="F44" s="181"/>
      <c r="G44" s="181"/>
      <c r="H44" s="181"/>
      <c r="I44" s="181" t="s">
        <v>14</v>
      </c>
      <c r="J44" s="181"/>
      <c r="K44" s="181" t="s">
        <v>15</v>
      </c>
      <c r="L44" s="181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03" t="e">
        <f>#REF!</f>
        <v>#REF!</v>
      </c>
      <c r="J45" s="203"/>
      <c r="K45" s="203" t="e">
        <f>#REF!</f>
        <v>#REF!</v>
      </c>
      <c r="L45" s="203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03" t="e">
        <f>#REF!</f>
        <v>#REF!</v>
      </c>
      <c r="J46" s="203"/>
      <c r="K46" s="203" t="e">
        <f>#REF!</f>
        <v>#REF!</v>
      </c>
      <c r="L46" s="203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03" t="e">
        <f>#REF!</f>
        <v>#REF!</v>
      </c>
      <c r="J47" s="203"/>
      <c r="K47" s="203" t="e">
        <f>#REF!</f>
        <v>#REF!</v>
      </c>
      <c r="L47" s="203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14">
        <v>4</v>
      </c>
      <c r="F48" s="214"/>
      <c r="G48" s="214"/>
      <c r="H48" s="214"/>
      <c r="I48" s="214">
        <v>5</v>
      </c>
      <c r="J48" s="214"/>
      <c r="K48" s="214">
        <v>6</v>
      </c>
      <c r="L48" s="214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04" t="s">
        <v>118</v>
      </c>
      <c r="F49" s="204"/>
      <c r="G49" s="204"/>
      <c r="H49" s="204"/>
      <c r="I49" s="204">
        <v>0</v>
      </c>
      <c r="J49" s="204"/>
      <c r="K49" s="206">
        <v>6227.7510000000002</v>
      </c>
      <c r="L49" s="206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173" t="s">
        <v>170</v>
      </c>
      <c r="F50" s="174"/>
      <c r="G50" s="174"/>
      <c r="H50" s="175"/>
      <c r="I50" s="199">
        <v>0</v>
      </c>
      <c r="J50" s="200"/>
      <c r="K50" s="201">
        <v>2077.27</v>
      </c>
      <c r="L50" s="202"/>
      <c r="M50" s="45">
        <f t="shared" ref="M50:M51" si="0"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173" t="s">
        <v>173</v>
      </c>
      <c r="F51" s="174"/>
      <c r="G51" s="174"/>
      <c r="H51" s="175"/>
      <c r="I51" s="199">
        <v>0</v>
      </c>
      <c r="J51" s="200"/>
      <c r="K51" s="201">
        <v>3565.9580000000001</v>
      </c>
      <c r="L51" s="202"/>
      <c r="M51" s="45">
        <f t="shared" si="0"/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05" t="s">
        <v>117</v>
      </c>
      <c r="F52" s="205"/>
      <c r="G52" s="205"/>
      <c r="H52" s="205"/>
      <c r="I52" s="204">
        <v>0</v>
      </c>
      <c r="J52" s="204"/>
      <c r="K52" s="207">
        <v>3958.68858</v>
      </c>
      <c r="L52" s="20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196" t="s">
        <v>120</v>
      </c>
      <c r="F53" s="197"/>
      <c r="G53" s="197"/>
      <c r="H53" s="198"/>
      <c r="I53" s="199">
        <v>0</v>
      </c>
      <c r="J53" s="200"/>
      <c r="K53" s="201">
        <v>2060</v>
      </c>
      <c r="L53" s="202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196" t="s">
        <v>119</v>
      </c>
      <c r="F54" s="197"/>
      <c r="G54" s="197"/>
      <c r="H54" s="198"/>
      <c r="I54" s="199">
        <v>0</v>
      </c>
      <c r="J54" s="200"/>
      <c r="K54" s="237">
        <v>0.49835000000000002</v>
      </c>
      <c r="L54" s="23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196" t="s">
        <v>176</v>
      </c>
      <c r="F55" s="197"/>
      <c r="G55" s="197"/>
      <c r="H55" s="198"/>
      <c r="I55" s="199">
        <v>0</v>
      </c>
      <c r="J55" s="200"/>
      <c r="K55" s="201">
        <v>2547</v>
      </c>
      <c r="L55" s="202"/>
      <c r="M55" s="45">
        <f t="shared" ref="M55:M56" si="1"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196" t="s">
        <v>267</v>
      </c>
      <c r="F56" s="197"/>
      <c r="G56" s="197"/>
      <c r="H56" s="198"/>
      <c r="I56" s="199">
        <v>0</v>
      </c>
      <c r="J56" s="200"/>
      <c r="K56" s="201">
        <f>83306.25+7193.95-10722.27</f>
        <v>79777.929999999993</v>
      </c>
      <c r="L56" s="202"/>
      <c r="M56" s="45">
        <f t="shared" si="1"/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15" t="s">
        <v>62</v>
      </c>
      <c r="F57" s="216"/>
      <c r="G57" s="216"/>
      <c r="H57" s="217"/>
      <c r="I57" s="218">
        <f>SUM(I49:J52)</f>
        <v>0</v>
      </c>
      <c r="J57" s="218"/>
      <c r="K57" s="219">
        <f>SUM(K49:L56)</f>
        <v>100215.09593</v>
      </c>
      <c r="L57" s="219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24" t="s">
        <v>75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31" t="s">
        <v>48</v>
      </c>
      <c r="C61" s="231"/>
      <c r="D61" s="231"/>
      <c r="E61" s="231"/>
      <c r="F61" s="231"/>
      <c r="G61" s="148" t="s">
        <v>38</v>
      </c>
      <c r="H61" s="148"/>
      <c r="I61" s="148" t="s">
        <v>49</v>
      </c>
      <c r="J61" s="148"/>
      <c r="K61" s="148" t="s">
        <v>50</v>
      </c>
      <c r="L61" s="148"/>
      <c r="M61" s="116" t="s">
        <v>16</v>
      </c>
      <c r="N61" s="23"/>
      <c r="O61" s="23"/>
      <c r="P61" s="23"/>
    </row>
    <row r="62" spans="1:16" ht="17.25" customHeight="1">
      <c r="A62" s="23"/>
      <c r="B62" s="181">
        <v>1</v>
      </c>
      <c r="C62" s="181"/>
      <c r="D62" s="181"/>
      <c r="E62" s="181"/>
      <c r="F62" s="181"/>
      <c r="G62" s="184">
        <v>2</v>
      </c>
      <c r="H62" s="184"/>
      <c r="I62" s="184">
        <v>3</v>
      </c>
      <c r="J62" s="184"/>
      <c r="K62" s="184">
        <v>4</v>
      </c>
      <c r="L62" s="184"/>
      <c r="M62" s="117">
        <v>5</v>
      </c>
      <c r="N62" s="23"/>
      <c r="O62" s="23"/>
      <c r="P62" s="23"/>
    </row>
    <row r="63" spans="1:16" ht="17.25" customHeight="1">
      <c r="A63" s="23"/>
      <c r="B63" s="242"/>
      <c r="C63" s="242"/>
      <c r="D63" s="242"/>
      <c r="E63" s="242"/>
      <c r="F63" s="242"/>
      <c r="G63" s="243"/>
      <c r="H63" s="243"/>
      <c r="I63" s="243"/>
      <c r="J63" s="243"/>
      <c r="K63" s="182"/>
      <c r="L63" s="182"/>
      <c r="M63" s="118">
        <f>I63+K63</f>
        <v>0</v>
      </c>
      <c r="N63" s="23"/>
      <c r="O63" s="23"/>
      <c r="P63" s="23"/>
    </row>
    <row r="64" spans="1:16" ht="18.75">
      <c r="A64" s="23"/>
      <c r="B64" s="225" t="s">
        <v>73</v>
      </c>
      <c r="C64" s="226"/>
      <c r="D64" s="226"/>
      <c r="E64" s="226"/>
      <c r="F64" s="227"/>
      <c r="G64" s="228"/>
      <c r="H64" s="229"/>
      <c r="I64" s="230">
        <f>I63</f>
        <v>0</v>
      </c>
      <c r="J64" s="229"/>
      <c r="K64" s="230">
        <f>K63</f>
        <v>0</v>
      </c>
      <c r="L64" s="229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81" t="s">
        <v>51</v>
      </c>
      <c r="E67" s="181"/>
      <c r="F67" s="181"/>
      <c r="G67" s="181"/>
      <c r="H67" s="66" t="s">
        <v>20</v>
      </c>
      <c r="I67" s="181" t="s">
        <v>21</v>
      </c>
      <c r="J67" s="181"/>
      <c r="K67" s="181"/>
      <c r="L67" s="181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48">
        <v>3</v>
      </c>
      <c r="E68" s="148"/>
      <c r="F68" s="148"/>
      <c r="G68" s="148"/>
      <c r="H68" s="11">
        <v>4</v>
      </c>
      <c r="I68" s="232">
        <v>5</v>
      </c>
      <c r="J68" s="232"/>
      <c r="K68" s="232"/>
      <c r="L68" s="232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15" t="s">
        <v>121</v>
      </c>
      <c r="E69" s="216"/>
      <c r="F69" s="216"/>
      <c r="G69" s="217"/>
      <c r="H69" s="11"/>
      <c r="I69" s="167"/>
      <c r="J69" s="168"/>
      <c r="K69" s="168"/>
      <c r="L69" s="169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39" t="s">
        <v>24</v>
      </c>
      <c r="E70" s="240"/>
      <c r="F70" s="240"/>
      <c r="G70" s="241"/>
      <c r="H70" s="11"/>
      <c r="I70" s="167"/>
      <c r="J70" s="168"/>
      <c r="K70" s="168"/>
      <c r="L70" s="169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39" t="s">
        <v>263</v>
      </c>
      <c r="E71" s="240"/>
      <c r="F71" s="240"/>
      <c r="G71" s="241"/>
      <c r="H71" s="11" t="s">
        <v>8</v>
      </c>
      <c r="I71" s="167" t="s">
        <v>122</v>
      </c>
      <c r="J71" s="168"/>
      <c r="K71" s="168"/>
      <c r="L71" s="169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39" t="s">
        <v>27</v>
      </c>
      <c r="E72" s="240"/>
      <c r="F72" s="240"/>
      <c r="G72" s="241"/>
      <c r="H72" s="11"/>
      <c r="I72" s="167"/>
      <c r="J72" s="168"/>
      <c r="K72" s="168"/>
      <c r="L72" s="169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39" t="s">
        <v>123</v>
      </c>
      <c r="E73" s="240"/>
      <c r="F73" s="240"/>
      <c r="G73" s="241"/>
      <c r="H73" s="11" t="s">
        <v>25</v>
      </c>
      <c r="I73" s="167" t="s">
        <v>69</v>
      </c>
      <c r="J73" s="168"/>
      <c r="K73" s="168"/>
      <c r="L73" s="169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33" t="s">
        <v>29</v>
      </c>
      <c r="E74" s="233"/>
      <c r="F74" s="233"/>
      <c r="G74" s="233"/>
      <c r="H74" s="11"/>
      <c r="I74" s="232"/>
      <c r="J74" s="232"/>
      <c r="K74" s="232"/>
      <c r="L74" s="232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70" t="s">
        <v>79</v>
      </c>
      <c r="E75" s="171"/>
      <c r="F75" s="171"/>
      <c r="G75" s="172"/>
      <c r="H75" s="27" t="s">
        <v>8</v>
      </c>
      <c r="I75" s="173" t="s">
        <v>93</v>
      </c>
      <c r="J75" s="174"/>
      <c r="K75" s="174"/>
      <c r="L75" s="175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47" t="s">
        <v>31</v>
      </c>
      <c r="E76" s="147"/>
      <c r="F76" s="147"/>
      <c r="G76" s="147"/>
      <c r="H76" s="27"/>
      <c r="I76" s="182"/>
      <c r="J76" s="182"/>
      <c r="K76" s="182"/>
      <c r="L76" s="182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70" t="s">
        <v>177</v>
      </c>
      <c r="E77" s="171"/>
      <c r="F77" s="171"/>
      <c r="G77" s="172"/>
      <c r="H77" s="69" t="s">
        <v>32</v>
      </c>
      <c r="I77" s="152" t="s">
        <v>40</v>
      </c>
      <c r="J77" s="153"/>
      <c r="K77" s="153"/>
      <c r="L77" s="15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70" t="s">
        <v>179</v>
      </c>
      <c r="E78" s="171"/>
      <c r="F78" s="171"/>
      <c r="G78" s="172"/>
      <c r="H78" s="69" t="s">
        <v>32</v>
      </c>
      <c r="I78" s="152" t="s">
        <v>40</v>
      </c>
      <c r="J78" s="153"/>
      <c r="K78" s="153"/>
      <c r="L78" s="15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70" t="s">
        <v>181</v>
      </c>
      <c r="E79" s="171"/>
      <c r="F79" s="171"/>
      <c r="G79" s="172"/>
      <c r="H79" s="69" t="s">
        <v>32</v>
      </c>
      <c r="I79" s="152" t="s">
        <v>40</v>
      </c>
      <c r="J79" s="153"/>
      <c r="K79" s="153"/>
      <c r="L79" s="15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70" t="s">
        <v>183</v>
      </c>
      <c r="E80" s="171"/>
      <c r="F80" s="171"/>
      <c r="G80" s="172"/>
      <c r="H80" s="69" t="s">
        <v>32</v>
      </c>
      <c r="I80" s="152" t="s">
        <v>40</v>
      </c>
      <c r="J80" s="153"/>
      <c r="K80" s="153"/>
      <c r="L80" s="15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55" t="s">
        <v>124</v>
      </c>
      <c r="E81" s="155"/>
      <c r="F81" s="155"/>
      <c r="G81" s="155"/>
      <c r="H81" s="63"/>
      <c r="I81" s="148"/>
      <c r="J81" s="148"/>
      <c r="K81" s="148"/>
      <c r="L81" s="148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165" t="s">
        <v>24</v>
      </c>
      <c r="E82" s="165"/>
      <c r="F82" s="165"/>
      <c r="G82" s="165"/>
      <c r="H82" s="67"/>
      <c r="I82" s="166"/>
      <c r="J82" s="166"/>
      <c r="K82" s="166"/>
      <c r="L82" s="166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70" t="s">
        <v>264</v>
      </c>
      <c r="E83" s="171"/>
      <c r="F83" s="171"/>
      <c r="G83" s="172"/>
      <c r="H83" s="63" t="s">
        <v>8</v>
      </c>
      <c r="I83" s="167" t="s">
        <v>122</v>
      </c>
      <c r="J83" s="168"/>
      <c r="K83" s="168"/>
      <c r="L83" s="169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47" t="s">
        <v>27</v>
      </c>
      <c r="E84" s="147"/>
      <c r="F84" s="147"/>
      <c r="G84" s="147"/>
      <c r="H84" s="63"/>
      <c r="I84" s="148"/>
      <c r="J84" s="148"/>
      <c r="K84" s="148"/>
      <c r="L84" s="148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149" t="s">
        <v>123</v>
      </c>
      <c r="E85" s="150"/>
      <c r="F85" s="150"/>
      <c r="G85" s="151"/>
      <c r="H85" s="63" t="s">
        <v>25</v>
      </c>
      <c r="I85" s="167" t="s">
        <v>69</v>
      </c>
      <c r="J85" s="168"/>
      <c r="K85" s="168"/>
      <c r="L85" s="169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165" t="s">
        <v>29</v>
      </c>
      <c r="E86" s="165"/>
      <c r="F86" s="165"/>
      <c r="G86" s="165"/>
      <c r="H86" s="67"/>
      <c r="I86" s="148"/>
      <c r="J86" s="148"/>
      <c r="K86" s="148"/>
      <c r="L86" s="148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70" t="s">
        <v>125</v>
      </c>
      <c r="E87" s="171"/>
      <c r="F87" s="171"/>
      <c r="G87" s="172"/>
      <c r="H87" s="63" t="s">
        <v>8</v>
      </c>
      <c r="I87" s="173" t="s">
        <v>89</v>
      </c>
      <c r="J87" s="174"/>
      <c r="K87" s="174"/>
      <c r="L87" s="175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47" t="s">
        <v>31</v>
      </c>
      <c r="E88" s="147"/>
      <c r="F88" s="147"/>
      <c r="G88" s="147"/>
      <c r="H88" s="67"/>
      <c r="I88" s="148"/>
      <c r="J88" s="148"/>
      <c r="K88" s="148"/>
      <c r="L88" s="148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185" t="s">
        <v>126</v>
      </c>
      <c r="E89" s="186"/>
      <c r="F89" s="186"/>
      <c r="G89" s="187"/>
      <c r="H89" s="69" t="s">
        <v>32</v>
      </c>
      <c r="I89" s="152" t="s">
        <v>40</v>
      </c>
      <c r="J89" s="153"/>
      <c r="K89" s="153"/>
      <c r="L89" s="154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185" t="s">
        <v>185</v>
      </c>
      <c r="E90" s="186"/>
      <c r="F90" s="186"/>
      <c r="G90" s="187"/>
      <c r="H90" s="69" t="s">
        <v>32</v>
      </c>
      <c r="I90" s="152" t="s">
        <v>40</v>
      </c>
      <c r="J90" s="153"/>
      <c r="K90" s="153"/>
      <c r="L90" s="154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55" t="s">
        <v>187</v>
      </c>
      <c r="E91" s="155"/>
      <c r="F91" s="155"/>
      <c r="G91" s="155"/>
      <c r="H91" s="64"/>
      <c r="I91" s="148"/>
      <c r="J91" s="148"/>
      <c r="K91" s="148"/>
      <c r="L91" s="148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165" t="s">
        <v>24</v>
      </c>
      <c r="E92" s="165"/>
      <c r="F92" s="165"/>
      <c r="G92" s="165"/>
      <c r="H92" s="63"/>
      <c r="I92" s="148"/>
      <c r="J92" s="148"/>
      <c r="K92" s="148"/>
      <c r="L92" s="148"/>
      <c r="M92" s="67"/>
      <c r="N92" s="24"/>
      <c r="O92" s="23"/>
      <c r="P92" s="23"/>
      <c r="T92" s="176"/>
      <c r="U92" s="176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185" t="s">
        <v>265</v>
      </c>
      <c r="E93" s="186"/>
      <c r="F93" s="186"/>
      <c r="G93" s="187"/>
      <c r="H93" s="27" t="s">
        <v>8</v>
      </c>
      <c r="I93" s="167" t="s">
        <v>122</v>
      </c>
      <c r="J93" s="168"/>
      <c r="K93" s="168"/>
      <c r="L93" s="169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165" t="s">
        <v>27</v>
      </c>
      <c r="E94" s="165"/>
      <c r="F94" s="165"/>
      <c r="G94" s="165"/>
      <c r="H94" s="63"/>
      <c r="I94" s="148"/>
      <c r="J94" s="148"/>
      <c r="K94" s="148"/>
      <c r="L94" s="148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149" t="s">
        <v>123</v>
      </c>
      <c r="E95" s="150"/>
      <c r="F95" s="150"/>
      <c r="G95" s="151"/>
      <c r="H95" s="63" t="s">
        <v>25</v>
      </c>
      <c r="I95" s="167" t="s">
        <v>69</v>
      </c>
      <c r="J95" s="168"/>
      <c r="K95" s="168"/>
      <c r="L95" s="169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165" t="s">
        <v>29</v>
      </c>
      <c r="E96" s="165"/>
      <c r="F96" s="165"/>
      <c r="G96" s="165"/>
      <c r="H96" s="27"/>
      <c r="I96" s="148"/>
      <c r="J96" s="148"/>
      <c r="K96" s="148"/>
      <c r="L96" s="148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70" t="s">
        <v>189</v>
      </c>
      <c r="E97" s="171"/>
      <c r="F97" s="171"/>
      <c r="G97" s="172"/>
      <c r="H97" s="63" t="s">
        <v>8</v>
      </c>
      <c r="I97" s="173" t="s">
        <v>190</v>
      </c>
      <c r="J97" s="174"/>
      <c r="K97" s="174"/>
      <c r="L97" s="175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47" t="s">
        <v>31</v>
      </c>
      <c r="E98" s="147"/>
      <c r="F98" s="147"/>
      <c r="G98" s="147"/>
      <c r="H98" s="27"/>
      <c r="I98" s="182"/>
      <c r="J98" s="182"/>
      <c r="K98" s="182"/>
      <c r="L98" s="182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192" t="s">
        <v>191</v>
      </c>
      <c r="E99" s="192"/>
      <c r="F99" s="192"/>
      <c r="G99" s="192"/>
      <c r="H99" s="69" t="s">
        <v>32</v>
      </c>
      <c r="I99" s="152" t="s">
        <v>40</v>
      </c>
      <c r="J99" s="153"/>
      <c r="K99" s="153"/>
      <c r="L99" s="15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185" t="s">
        <v>193</v>
      </c>
      <c r="E100" s="186"/>
      <c r="F100" s="186"/>
      <c r="G100" s="187"/>
      <c r="H100" s="69" t="s">
        <v>32</v>
      </c>
      <c r="I100" s="152" t="s">
        <v>40</v>
      </c>
      <c r="J100" s="153"/>
      <c r="K100" s="153"/>
      <c r="L100" s="15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55" t="s">
        <v>132</v>
      </c>
      <c r="E101" s="155"/>
      <c r="F101" s="155"/>
      <c r="G101" s="155"/>
      <c r="H101" s="63"/>
      <c r="I101" s="148"/>
      <c r="J101" s="148"/>
      <c r="K101" s="148"/>
      <c r="L101" s="148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191" t="s">
        <v>24</v>
      </c>
      <c r="E102" s="191"/>
      <c r="F102" s="191"/>
      <c r="G102" s="191"/>
      <c r="H102" s="67"/>
      <c r="I102" s="166"/>
      <c r="J102" s="166"/>
      <c r="K102" s="166"/>
      <c r="L102" s="166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70" t="s">
        <v>133</v>
      </c>
      <c r="E103" s="171"/>
      <c r="F103" s="171"/>
      <c r="G103" s="172"/>
      <c r="H103" s="63" t="s">
        <v>8</v>
      </c>
      <c r="I103" s="167" t="s">
        <v>122</v>
      </c>
      <c r="J103" s="168"/>
      <c r="K103" s="168"/>
      <c r="L103" s="169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190" t="s">
        <v>27</v>
      </c>
      <c r="E104" s="190"/>
      <c r="F104" s="190"/>
      <c r="G104" s="190"/>
      <c r="H104" s="63"/>
      <c r="I104" s="148"/>
      <c r="J104" s="148"/>
      <c r="K104" s="148"/>
      <c r="L104" s="148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70" t="s">
        <v>123</v>
      </c>
      <c r="E105" s="171"/>
      <c r="F105" s="171"/>
      <c r="G105" s="172"/>
      <c r="H105" s="63" t="s">
        <v>25</v>
      </c>
      <c r="I105" s="181" t="s">
        <v>69</v>
      </c>
      <c r="J105" s="181"/>
      <c r="K105" s="181"/>
      <c r="L105" s="181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191" t="s">
        <v>29</v>
      </c>
      <c r="E106" s="191"/>
      <c r="F106" s="191"/>
      <c r="G106" s="191"/>
      <c r="H106" s="67"/>
      <c r="I106" s="148"/>
      <c r="J106" s="148"/>
      <c r="K106" s="148"/>
      <c r="L106" s="148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70" t="s">
        <v>134</v>
      </c>
      <c r="E107" s="171"/>
      <c r="F107" s="171"/>
      <c r="G107" s="172"/>
      <c r="H107" s="63" t="s">
        <v>8</v>
      </c>
      <c r="I107" s="173" t="s">
        <v>102</v>
      </c>
      <c r="J107" s="174"/>
      <c r="K107" s="174"/>
      <c r="L107" s="175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190" t="s">
        <v>31</v>
      </c>
      <c r="E108" s="190"/>
      <c r="F108" s="190"/>
      <c r="G108" s="190"/>
      <c r="H108" s="67"/>
      <c r="I108" s="148"/>
      <c r="J108" s="148"/>
      <c r="K108" s="148"/>
      <c r="L108" s="148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70" t="s">
        <v>135</v>
      </c>
      <c r="E109" s="171"/>
      <c r="F109" s="171"/>
      <c r="G109" s="172"/>
      <c r="H109" s="69" t="s">
        <v>32</v>
      </c>
      <c r="I109" s="184" t="s">
        <v>40</v>
      </c>
      <c r="J109" s="184"/>
      <c r="K109" s="184"/>
      <c r="L109" s="184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70" t="s">
        <v>137</v>
      </c>
      <c r="E110" s="188"/>
      <c r="F110" s="188"/>
      <c r="G110" s="189"/>
      <c r="H110" s="69" t="s">
        <v>32</v>
      </c>
      <c r="I110" s="184" t="s">
        <v>40</v>
      </c>
      <c r="J110" s="184"/>
      <c r="K110" s="184"/>
      <c r="L110" s="184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70" t="s">
        <v>139</v>
      </c>
      <c r="E111" s="171"/>
      <c r="F111" s="171"/>
      <c r="G111" s="172"/>
      <c r="H111" s="69" t="s">
        <v>32</v>
      </c>
      <c r="I111" s="184" t="s">
        <v>40</v>
      </c>
      <c r="J111" s="184"/>
      <c r="K111" s="184"/>
      <c r="L111" s="184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55" t="s">
        <v>195</v>
      </c>
      <c r="E112" s="155"/>
      <c r="F112" s="155"/>
      <c r="G112" s="155"/>
      <c r="H112" s="63"/>
      <c r="I112" s="148"/>
      <c r="J112" s="148"/>
      <c r="K112" s="148"/>
      <c r="L112" s="148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165" t="s">
        <v>24</v>
      </c>
      <c r="E113" s="165"/>
      <c r="F113" s="165"/>
      <c r="G113" s="165"/>
      <c r="H113" s="67"/>
      <c r="I113" s="166"/>
      <c r="J113" s="166"/>
      <c r="K113" s="166"/>
      <c r="L113" s="166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70" t="s">
        <v>264</v>
      </c>
      <c r="E114" s="171"/>
      <c r="F114" s="171"/>
      <c r="G114" s="172"/>
      <c r="H114" s="63" t="s">
        <v>8</v>
      </c>
      <c r="I114" s="167" t="s">
        <v>122</v>
      </c>
      <c r="J114" s="168"/>
      <c r="K114" s="168"/>
      <c r="L114" s="169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47" t="s">
        <v>27</v>
      </c>
      <c r="E115" s="147"/>
      <c r="F115" s="147"/>
      <c r="G115" s="147"/>
      <c r="H115" s="63"/>
      <c r="I115" s="148"/>
      <c r="J115" s="148"/>
      <c r="K115" s="148"/>
      <c r="L115" s="148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149" t="s">
        <v>123</v>
      </c>
      <c r="E116" s="150"/>
      <c r="F116" s="150"/>
      <c r="G116" s="151"/>
      <c r="H116" s="63" t="s">
        <v>25</v>
      </c>
      <c r="I116" s="167" t="s">
        <v>69</v>
      </c>
      <c r="J116" s="168"/>
      <c r="K116" s="168"/>
      <c r="L116" s="169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165" t="s">
        <v>29</v>
      </c>
      <c r="E117" s="165"/>
      <c r="F117" s="165"/>
      <c r="G117" s="165"/>
      <c r="H117" s="67"/>
      <c r="I117" s="148"/>
      <c r="J117" s="148"/>
      <c r="K117" s="148"/>
      <c r="L117" s="148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70" t="s">
        <v>125</v>
      </c>
      <c r="E118" s="171"/>
      <c r="F118" s="171"/>
      <c r="G118" s="172"/>
      <c r="H118" s="63" t="s">
        <v>8</v>
      </c>
      <c r="I118" s="173" t="s">
        <v>202</v>
      </c>
      <c r="J118" s="174"/>
      <c r="K118" s="174"/>
      <c r="L118" s="175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47" t="s">
        <v>31</v>
      </c>
      <c r="E119" s="147"/>
      <c r="F119" s="147"/>
      <c r="G119" s="147"/>
      <c r="H119" s="67"/>
      <c r="I119" s="148"/>
      <c r="J119" s="148"/>
      <c r="K119" s="148"/>
      <c r="L119" s="148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149" t="s">
        <v>126</v>
      </c>
      <c r="E120" s="150"/>
      <c r="F120" s="150"/>
      <c r="G120" s="151"/>
      <c r="H120" s="69" t="s">
        <v>32</v>
      </c>
      <c r="I120" s="152" t="s">
        <v>40</v>
      </c>
      <c r="J120" s="153"/>
      <c r="K120" s="153"/>
      <c r="L120" s="154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55" t="s">
        <v>205</v>
      </c>
      <c r="E121" s="155"/>
      <c r="F121" s="155"/>
      <c r="G121" s="155"/>
      <c r="H121" s="64"/>
      <c r="I121" s="148"/>
      <c r="J121" s="148"/>
      <c r="K121" s="148"/>
      <c r="L121" s="148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165" t="s">
        <v>24</v>
      </c>
      <c r="E122" s="165"/>
      <c r="F122" s="165"/>
      <c r="G122" s="165"/>
      <c r="H122" s="63"/>
      <c r="I122" s="148"/>
      <c r="J122" s="148"/>
      <c r="K122" s="148"/>
      <c r="L122" s="148"/>
      <c r="M122" s="67"/>
      <c r="N122" s="24"/>
      <c r="O122" s="23"/>
      <c r="P122" s="23"/>
      <c r="T122" s="176"/>
      <c r="U122" s="176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185" t="s">
        <v>128</v>
      </c>
      <c r="E123" s="186"/>
      <c r="F123" s="186"/>
      <c r="G123" s="187"/>
      <c r="H123" s="27" t="s">
        <v>8</v>
      </c>
      <c r="I123" s="167" t="s">
        <v>122</v>
      </c>
      <c r="J123" s="168"/>
      <c r="K123" s="168"/>
      <c r="L123" s="169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165" t="s">
        <v>27</v>
      </c>
      <c r="E124" s="165"/>
      <c r="F124" s="165"/>
      <c r="G124" s="165"/>
      <c r="H124" s="63"/>
      <c r="I124" s="148"/>
      <c r="J124" s="148"/>
      <c r="K124" s="148"/>
      <c r="L124" s="148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70" t="s">
        <v>129</v>
      </c>
      <c r="E125" s="171"/>
      <c r="F125" s="171"/>
      <c r="G125" s="172"/>
      <c r="H125" s="66" t="s">
        <v>130</v>
      </c>
      <c r="I125" s="181" t="s">
        <v>69</v>
      </c>
      <c r="J125" s="181"/>
      <c r="K125" s="181"/>
      <c r="L125" s="181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165" t="s">
        <v>29</v>
      </c>
      <c r="E126" s="165"/>
      <c r="F126" s="165"/>
      <c r="G126" s="165"/>
      <c r="H126" s="27"/>
      <c r="I126" s="148"/>
      <c r="J126" s="148"/>
      <c r="K126" s="148"/>
      <c r="L126" s="148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70" t="s">
        <v>131</v>
      </c>
      <c r="E127" s="171"/>
      <c r="F127" s="171"/>
      <c r="G127" s="172"/>
      <c r="H127" s="66" t="s">
        <v>8</v>
      </c>
      <c r="I127" s="181" t="s">
        <v>212</v>
      </c>
      <c r="J127" s="181"/>
      <c r="K127" s="181"/>
      <c r="L127" s="181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47" t="s">
        <v>31</v>
      </c>
      <c r="E128" s="147"/>
      <c r="F128" s="147"/>
      <c r="G128" s="147"/>
      <c r="H128" s="27"/>
      <c r="I128" s="182"/>
      <c r="J128" s="182"/>
      <c r="K128" s="182"/>
      <c r="L128" s="182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183" t="s">
        <v>215</v>
      </c>
      <c r="E129" s="183"/>
      <c r="F129" s="183"/>
      <c r="G129" s="183"/>
      <c r="H129" s="69" t="s">
        <v>32</v>
      </c>
      <c r="I129" s="184" t="s">
        <v>40</v>
      </c>
      <c r="J129" s="184"/>
      <c r="K129" s="184"/>
      <c r="L129" s="184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55" t="s">
        <v>237</v>
      </c>
      <c r="E130" s="155"/>
      <c r="F130" s="155"/>
      <c r="G130" s="155"/>
      <c r="H130" s="63"/>
      <c r="I130" s="148"/>
      <c r="J130" s="148"/>
      <c r="K130" s="148"/>
      <c r="L130" s="148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165" t="s">
        <v>24</v>
      </c>
      <c r="E131" s="165"/>
      <c r="F131" s="165"/>
      <c r="G131" s="165"/>
      <c r="H131" s="67"/>
      <c r="I131" s="166"/>
      <c r="J131" s="166"/>
      <c r="K131" s="166"/>
      <c r="L131" s="166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70" t="s">
        <v>238</v>
      </c>
      <c r="E132" s="171"/>
      <c r="F132" s="171"/>
      <c r="G132" s="172"/>
      <c r="H132" s="63" t="s">
        <v>8</v>
      </c>
      <c r="I132" s="167" t="s">
        <v>122</v>
      </c>
      <c r="J132" s="168"/>
      <c r="K132" s="168"/>
      <c r="L132" s="169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47" t="s">
        <v>27</v>
      </c>
      <c r="E133" s="147"/>
      <c r="F133" s="147"/>
      <c r="G133" s="147"/>
      <c r="H133" s="63"/>
      <c r="I133" s="148"/>
      <c r="J133" s="148"/>
      <c r="K133" s="148"/>
      <c r="L133" s="148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149" t="s">
        <v>239</v>
      </c>
      <c r="E134" s="150"/>
      <c r="F134" s="150"/>
      <c r="G134" s="151"/>
      <c r="H134" s="63" t="s">
        <v>25</v>
      </c>
      <c r="I134" s="167" t="s">
        <v>69</v>
      </c>
      <c r="J134" s="168"/>
      <c r="K134" s="168"/>
      <c r="L134" s="169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165" t="s">
        <v>29</v>
      </c>
      <c r="E135" s="165"/>
      <c r="F135" s="165"/>
      <c r="G135" s="165"/>
      <c r="H135" s="67"/>
      <c r="I135" s="148"/>
      <c r="J135" s="148"/>
      <c r="K135" s="148"/>
      <c r="L135" s="148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70" t="s">
        <v>240</v>
      </c>
      <c r="E136" s="171"/>
      <c r="F136" s="171"/>
      <c r="G136" s="172"/>
      <c r="H136" s="63" t="s">
        <v>8</v>
      </c>
      <c r="I136" s="173" t="s">
        <v>249</v>
      </c>
      <c r="J136" s="174"/>
      <c r="K136" s="174"/>
      <c r="L136" s="175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47" t="s">
        <v>31</v>
      </c>
      <c r="E137" s="147"/>
      <c r="F137" s="147"/>
      <c r="G137" s="147"/>
      <c r="H137" s="67"/>
      <c r="I137" s="148"/>
      <c r="J137" s="148"/>
      <c r="K137" s="148"/>
      <c r="L137" s="148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149" t="s">
        <v>250</v>
      </c>
      <c r="E138" s="150"/>
      <c r="F138" s="150"/>
      <c r="G138" s="151"/>
      <c r="H138" s="69" t="s">
        <v>32</v>
      </c>
      <c r="I138" s="152" t="s">
        <v>40</v>
      </c>
      <c r="J138" s="153"/>
      <c r="K138" s="153"/>
      <c r="L138" s="154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55" t="s">
        <v>268</v>
      </c>
      <c r="E139" s="155"/>
      <c r="F139" s="155"/>
      <c r="G139" s="155"/>
      <c r="H139" s="64"/>
      <c r="I139" s="148"/>
      <c r="J139" s="148"/>
      <c r="K139" s="148"/>
      <c r="L139" s="148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165" t="s">
        <v>24</v>
      </c>
      <c r="E140" s="165"/>
      <c r="F140" s="165"/>
      <c r="G140" s="165"/>
      <c r="H140" s="63"/>
      <c r="I140" s="148"/>
      <c r="J140" s="148"/>
      <c r="K140" s="148"/>
      <c r="L140" s="148"/>
      <c r="M140" s="67"/>
      <c r="N140" s="24"/>
      <c r="O140" s="23"/>
      <c r="P140" s="23"/>
      <c r="T140" s="176"/>
      <c r="U140" s="176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185" t="s">
        <v>264</v>
      </c>
      <c r="E141" s="186"/>
      <c r="F141" s="186"/>
      <c r="G141" s="187"/>
      <c r="H141" s="27" t="s">
        <v>8</v>
      </c>
      <c r="I141" s="167" t="s">
        <v>122</v>
      </c>
      <c r="J141" s="168"/>
      <c r="K141" s="168"/>
      <c r="L141" s="169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165" t="s">
        <v>27</v>
      </c>
      <c r="E142" s="165"/>
      <c r="F142" s="165"/>
      <c r="G142" s="165"/>
      <c r="H142" s="63"/>
      <c r="I142" s="148"/>
      <c r="J142" s="148"/>
      <c r="K142" s="148"/>
      <c r="L142" s="148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70" t="s">
        <v>123</v>
      </c>
      <c r="E143" s="171"/>
      <c r="F143" s="171"/>
      <c r="G143" s="172"/>
      <c r="H143" s="66" t="s">
        <v>25</v>
      </c>
      <c r="I143" s="181" t="s">
        <v>69</v>
      </c>
      <c r="J143" s="181"/>
      <c r="K143" s="181"/>
      <c r="L143" s="181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165" t="s">
        <v>29</v>
      </c>
      <c r="E144" s="165"/>
      <c r="F144" s="165"/>
      <c r="G144" s="165"/>
      <c r="H144" s="27"/>
      <c r="I144" s="148"/>
      <c r="J144" s="148"/>
      <c r="K144" s="148"/>
      <c r="L144" s="148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70" t="s">
        <v>125</v>
      </c>
      <c r="E145" s="171"/>
      <c r="F145" s="171"/>
      <c r="G145" s="172"/>
      <c r="H145" s="66" t="s">
        <v>8</v>
      </c>
      <c r="I145" s="181" t="s">
        <v>252</v>
      </c>
      <c r="J145" s="181"/>
      <c r="K145" s="181"/>
      <c r="L145" s="181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47" t="s">
        <v>31</v>
      </c>
      <c r="E146" s="147"/>
      <c r="F146" s="147"/>
      <c r="G146" s="147"/>
      <c r="H146" s="27"/>
      <c r="I146" s="182"/>
      <c r="J146" s="182"/>
      <c r="K146" s="182"/>
      <c r="L146" s="182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183" t="s">
        <v>253</v>
      </c>
      <c r="E147" s="183"/>
      <c r="F147" s="183"/>
      <c r="G147" s="183"/>
      <c r="H147" s="69" t="s">
        <v>32</v>
      </c>
      <c r="I147" s="184" t="s">
        <v>40</v>
      </c>
      <c r="J147" s="184"/>
      <c r="K147" s="184"/>
      <c r="L147" s="184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81" t="s">
        <v>54</v>
      </c>
      <c r="B150" s="181" t="s">
        <v>55</v>
      </c>
      <c r="C150" s="181"/>
      <c r="D150" s="181" t="s">
        <v>38</v>
      </c>
      <c r="E150" s="181" t="s">
        <v>56</v>
      </c>
      <c r="F150" s="181"/>
      <c r="G150" s="181"/>
      <c r="H150" s="181" t="s">
        <v>57</v>
      </c>
      <c r="I150" s="181"/>
      <c r="J150" s="181"/>
      <c r="K150" s="181" t="s">
        <v>58</v>
      </c>
      <c r="L150" s="181"/>
      <c r="M150" s="181"/>
      <c r="N150" s="181" t="s">
        <v>59</v>
      </c>
      <c r="O150" s="23"/>
      <c r="P150" s="52"/>
    </row>
    <row r="151" spans="1:16" ht="33" customHeight="1">
      <c r="A151" s="181"/>
      <c r="B151" s="181"/>
      <c r="C151" s="181"/>
      <c r="D151" s="181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81"/>
      <c r="O151" s="23"/>
      <c r="P151" s="52"/>
    </row>
    <row r="152" spans="1:16" ht="18.75">
      <c r="A152" s="63">
        <v>1</v>
      </c>
      <c r="B152" s="148">
        <v>2</v>
      </c>
      <c r="C152" s="148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64" t="s">
        <v>140</v>
      </c>
      <c r="C153" s="16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64" t="s">
        <v>61</v>
      </c>
      <c r="C154" s="16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80" t="s">
        <v>159</v>
      </c>
      <c r="C155" s="180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64" t="s">
        <v>61</v>
      </c>
      <c r="C156" s="16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80" t="s">
        <v>161</v>
      </c>
      <c r="C157" s="180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64" t="s">
        <v>61</v>
      </c>
      <c r="C158" s="16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60" t="s">
        <v>152</v>
      </c>
      <c r="C159" s="16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64" t="s">
        <v>61</v>
      </c>
      <c r="C160" s="16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62" t="s">
        <v>216</v>
      </c>
      <c r="C161" s="16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64" t="s">
        <v>61</v>
      </c>
      <c r="C162" s="16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80" t="s">
        <v>163</v>
      </c>
      <c r="C163" s="180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64" t="s">
        <v>61</v>
      </c>
      <c r="C164" s="16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60" t="s">
        <v>151</v>
      </c>
      <c r="C165" s="16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60" t="s">
        <v>61</v>
      </c>
      <c r="C166" s="16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80" t="s">
        <v>156</v>
      </c>
      <c r="C167" s="180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64" t="s">
        <v>61</v>
      </c>
      <c r="C168" s="16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64" t="s">
        <v>145</v>
      </c>
      <c r="C169" s="16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60" t="s">
        <v>61</v>
      </c>
      <c r="C170" s="16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60" t="s">
        <v>61</v>
      </c>
      <c r="C171" s="16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60" t="s">
        <v>147</v>
      </c>
      <c r="C172" s="16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60" t="s">
        <v>61</v>
      </c>
      <c r="C173" s="16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60" t="s">
        <v>61</v>
      </c>
      <c r="C174" s="16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60" t="s">
        <v>149</v>
      </c>
      <c r="C175" s="16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60" t="s">
        <v>61</v>
      </c>
      <c r="C176" s="16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60" t="s">
        <v>61</v>
      </c>
      <c r="C177" s="16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62" t="s">
        <v>216</v>
      </c>
      <c r="C178" s="16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64" t="s">
        <v>61</v>
      </c>
      <c r="C179" s="16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60" t="s">
        <v>61</v>
      </c>
      <c r="C180" s="16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64" t="s">
        <v>143</v>
      </c>
      <c r="C181" s="16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64" t="s">
        <v>61</v>
      </c>
      <c r="C182" s="16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64" t="s">
        <v>61</v>
      </c>
      <c r="C183" s="16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78" t="s">
        <v>219</v>
      </c>
      <c r="C184" s="179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57" t="s">
        <v>61</v>
      </c>
      <c r="C185" s="15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 t="shared" ref="L185:M185" si="2">4419.45-500</f>
        <v>3919.45</v>
      </c>
      <c r="M185" s="55">
        <f t="shared" si="2"/>
        <v>3919.45</v>
      </c>
      <c r="N185" s="62" t="s">
        <v>266</v>
      </c>
      <c r="P185" s="52"/>
    </row>
    <row r="186" spans="1:16" ht="25.5" customHeight="1">
      <c r="A186" s="67"/>
      <c r="B186" s="157" t="s">
        <v>61</v>
      </c>
      <c r="C186" s="158"/>
      <c r="D186" s="66"/>
      <c r="E186" s="54"/>
      <c r="F186" s="55"/>
      <c r="G186" s="55"/>
      <c r="H186" s="54"/>
      <c r="I186" s="55">
        <f>491.45-55.56</f>
        <v>435.89</v>
      </c>
      <c r="J186" s="55">
        <f t="shared" ref="J186:M186" si="3">491.45-55.56</f>
        <v>435.89</v>
      </c>
      <c r="K186" s="55"/>
      <c r="L186" s="55">
        <f t="shared" si="3"/>
        <v>435.89</v>
      </c>
      <c r="M186" s="55">
        <f t="shared" si="3"/>
        <v>435.89</v>
      </c>
      <c r="N186" s="76" t="s">
        <v>269</v>
      </c>
      <c r="P186" s="52"/>
    </row>
    <row r="187" spans="1:16" ht="144.75" customHeight="1">
      <c r="A187" s="69">
        <v>3122</v>
      </c>
      <c r="B187" s="178" t="s">
        <v>220</v>
      </c>
      <c r="C187" s="179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 t="shared" ref="L187:M187" si="4">L188+L189</f>
        <v>4354.99</v>
      </c>
      <c r="M187" s="55">
        <f t="shared" si="4"/>
        <v>4354.99</v>
      </c>
      <c r="N187" s="65"/>
      <c r="P187" s="52"/>
    </row>
    <row r="188" spans="1:16" ht="74.25" customHeight="1">
      <c r="A188" s="67"/>
      <c r="B188" s="157" t="s">
        <v>61</v>
      </c>
      <c r="C188" s="158"/>
      <c r="D188" s="66"/>
      <c r="E188" s="54"/>
      <c r="F188" s="55"/>
      <c r="G188" s="55"/>
      <c r="H188" s="54"/>
      <c r="I188" s="55">
        <f>4419.45-500</f>
        <v>3919.45</v>
      </c>
      <c r="J188" s="55">
        <f t="shared" ref="J188:M188" si="5">4419.45-500</f>
        <v>3919.45</v>
      </c>
      <c r="K188" s="55"/>
      <c r="L188" s="55">
        <f t="shared" si="5"/>
        <v>3919.45</v>
      </c>
      <c r="M188" s="55">
        <f t="shared" si="5"/>
        <v>3919.45</v>
      </c>
      <c r="N188" s="62" t="s">
        <v>266</v>
      </c>
      <c r="P188" s="52"/>
    </row>
    <row r="189" spans="1:16" ht="27" customHeight="1">
      <c r="A189" s="67"/>
      <c r="B189" s="157" t="s">
        <v>61</v>
      </c>
      <c r="C189" s="158"/>
      <c r="D189" s="66"/>
      <c r="E189" s="54"/>
      <c r="F189" s="55"/>
      <c r="G189" s="55"/>
      <c r="H189" s="54"/>
      <c r="I189" s="55">
        <f>491.1-55.56</f>
        <v>435.54</v>
      </c>
      <c r="J189" s="55">
        <f t="shared" ref="J189:M189" si="6">491.1-55.56</f>
        <v>435.54</v>
      </c>
      <c r="K189" s="55"/>
      <c r="L189" s="55">
        <f t="shared" si="6"/>
        <v>435.54</v>
      </c>
      <c r="M189" s="55">
        <f t="shared" si="6"/>
        <v>435.54</v>
      </c>
      <c r="N189" s="76" t="s">
        <v>269</v>
      </c>
      <c r="P189" s="52"/>
    </row>
    <row r="190" spans="1:16" ht="147.75" customHeight="1">
      <c r="A190" s="69">
        <v>3122</v>
      </c>
      <c r="B190" s="178" t="s">
        <v>221</v>
      </c>
      <c r="C190" s="179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 t="shared" ref="J190:M190" si="7">J191</f>
        <v>3919.45</v>
      </c>
      <c r="K190" s="55"/>
      <c r="L190" s="55">
        <f t="shared" si="7"/>
        <v>3919.45</v>
      </c>
      <c r="M190" s="55">
        <f t="shared" si="7"/>
        <v>3919.45</v>
      </c>
      <c r="N190" s="65"/>
      <c r="P190" s="52"/>
    </row>
    <row r="191" spans="1:16" ht="73.5" customHeight="1">
      <c r="A191" s="67"/>
      <c r="B191" s="157" t="s">
        <v>61</v>
      </c>
      <c r="C191" s="158"/>
      <c r="D191" s="66"/>
      <c r="E191" s="54"/>
      <c r="F191" s="55"/>
      <c r="G191" s="55"/>
      <c r="H191" s="54"/>
      <c r="I191" s="55">
        <f>4419.45-500</f>
        <v>3919.45</v>
      </c>
      <c r="J191" s="55">
        <f t="shared" ref="J191:M191" si="8">4419.45-500</f>
        <v>3919.45</v>
      </c>
      <c r="K191" s="55"/>
      <c r="L191" s="55">
        <f t="shared" si="8"/>
        <v>3919.45</v>
      </c>
      <c r="M191" s="55">
        <f t="shared" si="8"/>
        <v>3919.45</v>
      </c>
      <c r="N191" s="62" t="s">
        <v>266</v>
      </c>
      <c r="P191" s="52"/>
    </row>
    <row r="192" spans="1:16" ht="148.5" customHeight="1">
      <c r="A192" s="69">
        <v>3122</v>
      </c>
      <c r="B192" s="178" t="s">
        <v>222</v>
      </c>
      <c r="C192" s="179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 t="shared" ref="J192:M192" si="9">J193+J194</f>
        <v>4354.9399999999996</v>
      </c>
      <c r="K192" s="55"/>
      <c r="L192" s="55">
        <f t="shared" si="9"/>
        <v>4354.9399999999996</v>
      </c>
      <c r="M192" s="55">
        <f t="shared" si="9"/>
        <v>4354.9399999999996</v>
      </c>
      <c r="N192" s="65"/>
      <c r="P192" s="52"/>
    </row>
    <row r="193" spans="1:16" ht="84" customHeight="1">
      <c r="A193" s="67"/>
      <c r="B193" s="157" t="s">
        <v>61</v>
      </c>
      <c r="C193" s="158"/>
      <c r="D193" s="66"/>
      <c r="E193" s="54"/>
      <c r="F193" s="55"/>
      <c r="G193" s="55"/>
      <c r="H193" s="54"/>
      <c r="I193" s="55">
        <f>4419.45-500</f>
        <v>3919.45</v>
      </c>
      <c r="J193" s="55">
        <f t="shared" ref="J193:M193" si="10">4419.45-500</f>
        <v>3919.45</v>
      </c>
      <c r="K193" s="55"/>
      <c r="L193" s="55">
        <f t="shared" si="10"/>
        <v>3919.45</v>
      </c>
      <c r="M193" s="55">
        <f t="shared" si="10"/>
        <v>3919.45</v>
      </c>
      <c r="N193" s="62" t="s">
        <v>266</v>
      </c>
      <c r="P193" s="52"/>
    </row>
    <row r="194" spans="1:16" ht="24" customHeight="1">
      <c r="A194" s="67"/>
      <c r="B194" s="157" t="s">
        <v>61</v>
      </c>
      <c r="C194" s="158"/>
      <c r="D194" s="66"/>
      <c r="E194" s="54"/>
      <c r="F194" s="55"/>
      <c r="G194" s="55"/>
      <c r="H194" s="54"/>
      <c r="I194" s="55">
        <f>491.05-55.56</f>
        <v>435.49</v>
      </c>
      <c r="J194" s="55">
        <f t="shared" ref="J194:M194" si="11">491.05-55.56</f>
        <v>435.49</v>
      </c>
      <c r="K194" s="55"/>
      <c r="L194" s="55">
        <f t="shared" si="11"/>
        <v>435.49</v>
      </c>
      <c r="M194" s="55">
        <f t="shared" si="11"/>
        <v>435.49</v>
      </c>
      <c r="N194" s="76" t="s">
        <v>269</v>
      </c>
      <c r="P194" s="52"/>
    </row>
    <row r="195" spans="1:16" ht="146.25" customHeight="1">
      <c r="A195" s="69">
        <v>3122</v>
      </c>
      <c r="B195" s="178" t="s">
        <v>223</v>
      </c>
      <c r="C195" s="179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12">4419.45-500</f>
        <v>3919.45</v>
      </c>
      <c r="K195" s="55"/>
      <c r="L195" s="55">
        <f t="shared" si="12"/>
        <v>3919.45</v>
      </c>
      <c r="M195" s="55">
        <f t="shared" si="12"/>
        <v>3919.45</v>
      </c>
      <c r="N195" s="65"/>
      <c r="P195" s="52"/>
    </row>
    <row r="196" spans="1:16" ht="75" customHeight="1">
      <c r="A196" s="67"/>
      <c r="B196" s="159" t="s">
        <v>61</v>
      </c>
      <c r="C196" s="159"/>
      <c r="D196" s="66"/>
      <c r="E196" s="54"/>
      <c r="F196" s="55"/>
      <c r="G196" s="55"/>
      <c r="H196" s="54"/>
      <c r="I196" s="55">
        <f>4419.45-500</f>
        <v>3919.45</v>
      </c>
      <c r="J196" s="55">
        <f t="shared" si="12"/>
        <v>3919.45</v>
      </c>
      <c r="K196" s="55"/>
      <c r="L196" s="55">
        <f t="shared" si="12"/>
        <v>3919.45</v>
      </c>
      <c r="M196" s="55">
        <f t="shared" si="12"/>
        <v>3919.45</v>
      </c>
      <c r="N196" s="62" t="s">
        <v>266</v>
      </c>
      <c r="P196" s="52"/>
    </row>
    <row r="197" spans="1:16" ht="147" customHeight="1">
      <c r="A197" s="69">
        <v>3122</v>
      </c>
      <c r="B197" s="178" t="s">
        <v>224</v>
      </c>
      <c r="C197" s="179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 t="shared" ref="J197:M197" si="13">J198+J199</f>
        <v>6356.61</v>
      </c>
      <c r="K197" s="55"/>
      <c r="L197" s="55">
        <f t="shared" si="13"/>
        <v>6356.61</v>
      </c>
      <c r="M197" s="55">
        <f t="shared" si="13"/>
        <v>6356.61</v>
      </c>
      <c r="N197" s="65"/>
      <c r="P197" s="52"/>
    </row>
    <row r="198" spans="1:16" ht="81" customHeight="1">
      <c r="A198" s="67"/>
      <c r="B198" s="159" t="s">
        <v>61</v>
      </c>
      <c r="C198" s="159"/>
      <c r="D198" s="66"/>
      <c r="E198" s="54"/>
      <c r="F198" s="55"/>
      <c r="G198" s="55"/>
      <c r="H198" s="54"/>
      <c r="I198" s="55">
        <f>6520.5-800</f>
        <v>5720.5</v>
      </c>
      <c r="J198" s="55">
        <f t="shared" ref="J198:M198" si="14">6520.5-800</f>
        <v>5720.5</v>
      </c>
      <c r="K198" s="55"/>
      <c r="L198" s="55">
        <f t="shared" si="14"/>
        <v>5720.5</v>
      </c>
      <c r="M198" s="55">
        <f t="shared" si="14"/>
        <v>5720.5</v>
      </c>
      <c r="N198" s="62" t="s">
        <v>266</v>
      </c>
      <c r="P198" s="52"/>
    </row>
    <row r="199" spans="1:16" ht="20.25" customHeight="1">
      <c r="A199" s="67"/>
      <c r="B199" s="159" t="s">
        <v>61</v>
      </c>
      <c r="C199" s="159"/>
      <c r="D199" s="66"/>
      <c r="E199" s="54"/>
      <c r="F199" s="55"/>
      <c r="G199" s="55"/>
      <c r="H199" s="54"/>
      <c r="I199" s="55">
        <f>725-88.89</f>
        <v>636.11</v>
      </c>
      <c r="J199" s="55">
        <f t="shared" ref="J199:M199" si="15">725-88.89</f>
        <v>636.11</v>
      </c>
      <c r="K199" s="55"/>
      <c r="L199" s="55">
        <f t="shared" si="15"/>
        <v>636.11</v>
      </c>
      <c r="M199" s="55">
        <f t="shared" si="15"/>
        <v>636.11</v>
      </c>
      <c r="N199" s="76" t="s">
        <v>269</v>
      </c>
      <c r="P199" s="52"/>
    </row>
    <row r="200" spans="1:16" ht="149.25" customHeight="1">
      <c r="A200" s="69">
        <v>3122</v>
      </c>
      <c r="B200" s="178" t="s">
        <v>225</v>
      </c>
      <c r="C200" s="179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 t="shared" ref="J200:M200" si="16">J201+J202</f>
        <v>4354.9399999999996</v>
      </c>
      <c r="K200" s="55"/>
      <c r="L200" s="55">
        <f t="shared" si="16"/>
        <v>4354.9399999999996</v>
      </c>
      <c r="M200" s="55">
        <f t="shared" si="16"/>
        <v>4354.9399999999996</v>
      </c>
      <c r="N200" s="65"/>
      <c r="P200" s="52"/>
    </row>
    <row r="201" spans="1:16" ht="73.5" customHeight="1">
      <c r="A201" s="67"/>
      <c r="B201" s="159" t="s">
        <v>61</v>
      </c>
      <c r="C201" s="159"/>
      <c r="D201" s="66"/>
      <c r="E201" s="54"/>
      <c r="F201" s="55"/>
      <c r="G201" s="55"/>
      <c r="H201" s="54"/>
      <c r="I201" s="55">
        <f>4419.45-500</f>
        <v>3919.45</v>
      </c>
      <c r="J201" s="55">
        <f t="shared" ref="J201:M201" si="17">4419.45-500</f>
        <v>3919.45</v>
      </c>
      <c r="K201" s="55"/>
      <c r="L201" s="55">
        <f t="shared" si="17"/>
        <v>3919.45</v>
      </c>
      <c r="M201" s="55">
        <f t="shared" si="17"/>
        <v>3919.45</v>
      </c>
      <c r="N201" s="62" t="s">
        <v>266</v>
      </c>
      <c r="P201" s="52"/>
    </row>
    <row r="202" spans="1:16" ht="25.5" customHeight="1">
      <c r="A202" s="67"/>
      <c r="B202" s="159" t="s">
        <v>61</v>
      </c>
      <c r="C202" s="159"/>
      <c r="D202" s="66"/>
      <c r="E202" s="54"/>
      <c r="F202" s="55"/>
      <c r="G202" s="55"/>
      <c r="H202" s="54"/>
      <c r="I202" s="55">
        <f>491.05-55.56</f>
        <v>435.49</v>
      </c>
      <c r="J202" s="55">
        <f t="shared" ref="J202:M202" si="18">491.05-55.56</f>
        <v>435.49</v>
      </c>
      <c r="K202" s="55"/>
      <c r="L202" s="55">
        <f t="shared" si="18"/>
        <v>435.49</v>
      </c>
      <c r="M202" s="55">
        <f t="shared" si="18"/>
        <v>435.49</v>
      </c>
      <c r="N202" s="76" t="s">
        <v>269</v>
      </c>
      <c r="P202" s="52"/>
    </row>
    <row r="203" spans="1:16" ht="147.75" customHeight="1">
      <c r="A203" s="69">
        <v>3122</v>
      </c>
      <c r="B203" s="178" t="s">
        <v>226</v>
      </c>
      <c r="C203" s="179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 t="shared" ref="J203:M203" si="19">J204+J205</f>
        <v>6356.11</v>
      </c>
      <c r="K203" s="55"/>
      <c r="L203" s="55">
        <f t="shared" si="19"/>
        <v>6356.11</v>
      </c>
      <c r="M203" s="55">
        <f t="shared" si="19"/>
        <v>6356.11</v>
      </c>
      <c r="N203" s="65"/>
      <c r="P203" s="52"/>
    </row>
    <row r="204" spans="1:16" ht="69.75" customHeight="1">
      <c r="A204" s="67"/>
      <c r="B204" s="159" t="s">
        <v>61</v>
      </c>
      <c r="C204" s="159"/>
      <c r="D204" s="66"/>
      <c r="E204" s="54"/>
      <c r="F204" s="55"/>
      <c r="G204" s="55"/>
      <c r="H204" s="54"/>
      <c r="I204" s="55">
        <f>6520.5-800</f>
        <v>5720.5</v>
      </c>
      <c r="J204" s="55">
        <f t="shared" ref="J204:M204" si="20">6520.5-800</f>
        <v>5720.5</v>
      </c>
      <c r="K204" s="55"/>
      <c r="L204" s="55">
        <f t="shared" si="20"/>
        <v>5720.5</v>
      </c>
      <c r="M204" s="55">
        <f t="shared" si="20"/>
        <v>5720.5</v>
      </c>
      <c r="N204" s="62" t="s">
        <v>266</v>
      </c>
      <c r="P204" s="52"/>
    </row>
    <row r="205" spans="1:16" ht="20.25" customHeight="1">
      <c r="A205" s="67"/>
      <c r="B205" s="159" t="s">
        <v>61</v>
      </c>
      <c r="C205" s="159"/>
      <c r="D205" s="66"/>
      <c r="E205" s="54"/>
      <c r="F205" s="55"/>
      <c r="G205" s="55"/>
      <c r="H205" s="54"/>
      <c r="I205" s="55">
        <f>724.5-88.89</f>
        <v>635.61</v>
      </c>
      <c r="J205" s="55">
        <f t="shared" ref="J205:M205" si="21">724.5-88.89</f>
        <v>635.61</v>
      </c>
      <c r="K205" s="55"/>
      <c r="L205" s="55">
        <f t="shared" si="21"/>
        <v>635.61</v>
      </c>
      <c r="M205" s="55">
        <f t="shared" si="21"/>
        <v>635.61</v>
      </c>
      <c r="N205" s="76" t="s">
        <v>269</v>
      </c>
      <c r="P205" s="52"/>
    </row>
    <row r="206" spans="1:16" ht="149.25" customHeight="1">
      <c r="A206" s="69">
        <v>3122</v>
      </c>
      <c r="B206" s="178" t="s">
        <v>227</v>
      </c>
      <c r="C206" s="179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 t="shared" ref="J206:M206" si="22">4419.45-500</f>
        <v>3919.45</v>
      </c>
      <c r="K206" s="55"/>
      <c r="L206" s="55">
        <f t="shared" si="22"/>
        <v>3919.45</v>
      </c>
      <c r="M206" s="55">
        <f t="shared" si="22"/>
        <v>3919.45</v>
      </c>
      <c r="N206" s="65"/>
      <c r="P206" s="52"/>
    </row>
    <row r="207" spans="1:16" ht="75.75" customHeight="1">
      <c r="A207" s="67"/>
      <c r="B207" s="157" t="s">
        <v>61</v>
      </c>
      <c r="C207" s="15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23">4419.45-500</f>
        <v>3919.45</v>
      </c>
      <c r="K207" s="55"/>
      <c r="L207" s="55">
        <f t="shared" si="23"/>
        <v>3919.45</v>
      </c>
      <c r="M207" s="55">
        <f t="shared" si="23"/>
        <v>3919.45</v>
      </c>
      <c r="N207" s="62" t="s">
        <v>266</v>
      </c>
      <c r="P207" s="52"/>
    </row>
    <row r="208" spans="1:16" ht="150" customHeight="1">
      <c r="A208" s="69">
        <v>3122</v>
      </c>
      <c r="B208" s="178" t="s">
        <v>228</v>
      </c>
      <c r="C208" s="179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23"/>
        <v>3919.45</v>
      </c>
      <c r="K208" s="55"/>
      <c r="L208" s="55">
        <f t="shared" si="23"/>
        <v>3919.45</v>
      </c>
      <c r="M208" s="55">
        <f t="shared" si="23"/>
        <v>3919.45</v>
      </c>
      <c r="N208" s="65"/>
      <c r="P208" s="52"/>
    </row>
    <row r="209" spans="1:16" ht="69.75" customHeight="1">
      <c r="A209" s="67"/>
      <c r="B209" s="157" t="s">
        <v>61</v>
      </c>
      <c r="C209" s="158"/>
      <c r="D209" s="66"/>
      <c r="E209" s="54"/>
      <c r="F209" s="55"/>
      <c r="G209" s="55"/>
      <c r="H209" s="54"/>
      <c r="I209" s="55">
        <f>4419.45-500</f>
        <v>3919.45</v>
      </c>
      <c r="J209" s="55">
        <f t="shared" ref="J209:M209" si="24">4419.45-500</f>
        <v>3919.45</v>
      </c>
      <c r="K209" s="55"/>
      <c r="L209" s="55">
        <f t="shared" si="24"/>
        <v>3919.45</v>
      </c>
      <c r="M209" s="55">
        <f t="shared" si="24"/>
        <v>3919.45</v>
      </c>
      <c r="N209" s="62" t="s">
        <v>266</v>
      </c>
      <c r="P209" s="52"/>
    </row>
    <row r="210" spans="1:16" ht="147" customHeight="1">
      <c r="A210" s="69">
        <v>3122</v>
      </c>
      <c r="B210" s="156" t="s">
        <v>229</v>
      </c>
      <c r="C210" s="156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 t="shared" ref="L210:M210" si="25">L211+L212</f>
        <v>4354.99</v>
      </c>
      <c r="M210" s="55">
        <f t="shared" si="25"/>
        <v>4354.99</v>
      </c>
      <c r="N210" s="65"/>
      <c r="P210" s="52"/>
    </row>
    <row r="211" spans="1:16" ht="72.75" customHeight="1">
      <c r="A211" s="67"/>
      <c r="B211" s="157" t="s">
        <v>61</v>
      </c>
      <c r="C211" s="158"/>
      <c r="D211" s="66"/>
      <c r="E211" s="54"/>
      <c r="F211" s="55"/>
      <c r="G211" s="55"/>
      <c r="H211" s="54"/>
      <c r="I211" s="55">
        <f>4419.45-500</f>
        <v>3919.45</v>
      </c>
      <c r="J211" s="55">
        <f t="shared" ref="J211:M211" si="26">4419.45-500</f>
        <v>3919.45</v>
      </c>
      <c r="K211" s="55"/>
      <c r="L211" s="55">
        <f t="shared" si="26"/>
        <v>3919.45</v>
      </c>
      <c r="M211" s="55">
        <f t="shared" si="26"/>
        <v>3919.45</v>
      </c>
      <c r="N211" s="62" t="s">
        <v>266</v>
      </c>
      <c r="P211" s="52"/>
    </row>
    <row r="212" spans="1:16" ht="22.5" customHeight="1">
      <c r="A212" s="67"/>
      <c r="B212" s="157" t="s">
        <v>61</v>
      </c>
      <c r="C212" s="158"/>
      <c r="D212" s="66"/>
      <c r="E212" s="54"/>
      <c r="F212" s="55"/>
      <c r="G212" s="55"/>
      <c r="H212" s="54"/>
      <c r="I212" s="55">
        <f>491.1-55.56</f>
        <v>435.54</v>
      </c>
      <c r="J212" s="55">
        <f t="shared" ref="J212:M212" si="27">491.1-55.56</f>
        <v>435.54</v>
      </c>
      <c r="K212" s="55"/>
      <c r="L212" s="55">
        <f t="shared" si="27"/>
        <v>435.54</v>
      </c>
      <c r="M212" s="55">
        <f t="shared" si="27"/>
        <v>435.54</v>
      </c>
      <c r="N212" s="76" t="s">
        <v>269</v>
      </c>
      <c r="P212" s="52"/>
    </row>
    <row r="213" spans="1:16" ht="147" customHeight="1">
      <c r="A213" s="69">
        <v>3122</v>
      </c>
      <c r="B213" s="156" t="s">
        <v>230</v>
      </c>
      <c r="C213" s="156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 t="shared" ref="J213:M213" si="28">J214+J215</f>
        <v>4354.9399999999996</v>
      </c>
      <c r="K213" s="55"/>
      <c r="L213" s="55">
        <f t="shared" si="28"/>
        <v>4354.9399999999996</v>
      </c>
      <c r="M213" s="55">
        <f t="shared" si="28"/>
        <v>4354.9399999999996</v>
      </c>
      <c r="N213" s="65"/>
      <c r="P213" s="52"/>
    </row>
    <row r="214" spans="1:16" ht="72" customHeight="1">
      <c r="A214" s="67"/>
      <c r="B214" s="157" t="s">
        <v>61</v>
      </c>
      <c r="C214" s="158"/>
      <c r="D214" s="66"/>
      <c r="E214" s="54"/>
      <c r="F214" s="55"/>
      <c r="G214" s="55"/>
      <c r="H214" s="54"/>
      <c r="I214" s="55">
        <f>4419.45-500</f>
        <v>3919.45</v>
      </c>
      <c r="J214" s="55">
        <f t="shared" ref="J214:M214" si="29">4419.45-500</f>
        <v>3919.45</v>
      </c>
      <c r="K214" s="55"/>
      <c r="L214" s="55">
        <f t="shared" si="29"/>
        <v>3919.45</v>
      </c>
      <c r="M214" s="55">
        <f t="shared" si="29"/>
        <v>3919.45</v>
      </c>
      <c r="N214" s="62" t="s">
        <v>266</v>
      </c>
      <c r="P214" s="52"/>
    </row>
    <row r="215" spans="1:16" ht="22.5" customHeight="1">
      <c r="A215" s="67"/>
      <c r="B215" s="157" t="s">
        <v>61</v>
      </c>
      <c r="C215" s="158"/>
      <c r="D215" s="66"/>
      <c r="E215" s="54"/>
      <c r="F215" s="55"/>
      <c r="G215" s="55"/>
      <c r="H215" s="54"/>
      <c r="I215" s="55">
        <f>491.05-55.56</f>
        <v>435.49</v>
      </c>
      <c r="J215" s="55">
        <f t="shared" ref="J215:M215" si="30">491.05-55.56</f>
        <v>435.49</v>
      </c>
      <c r="K215" s="55"/>
      <c r="L215" s="55">
        <f t="shared" si="30"/>
        <v>435.49</v>
      </c>
      <c r="M215" s="55">
        <f t="shared" si="30"/>
        <v>435.49</v>
      </c>
      <c r="N215" s="76" t="s">
        <v>269</v>
      </c>
      <c r="P215" s="52"/>
    </row>
    <row r="216" spans="1:16" ht="146.25" customHeight="1">
      <c r="A216" s="69">
        <v>3122</v>
      </c>
      <c r="B216" s="156" t="s">
        <v>231</v>
      </c>
      <c r="C216" s="156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 t="shared" ref="J216:M216" si="31">J217+J218</f>
        <v>4463.8899999999994</v>
      </c>
      <c r="K216" s="55"/>
      <c r="L216" s="55">
        <f t="shared" si="31"/>
        <v>4463.8899999999994</v>
      </c>
      <c r="M216" s="55">
        <f t="shared" si="31"/>
        <v>4463.8899999999994</v>
      </c>
      <c r="N216" s="65"/>
      <c r="P216" s="52"/>
    </row>
    <row r="217" spans="1:16" ht="75" customHeight="1">
      <c r="A217" s="67"/>
      <c r="B217" s="157" t="s">
        <v>61</v>
      </c>
      <c r="C217" s="158"/>
      <c r="D217" s="66"/>
      <c r="E217" s="54"/>
      <c r="F217" s="55"/>
      <c r="G217" s="55"/>
      <c r="H217" s="54"/>
      <c r="I217" s="55">
        <f>4419.45-500</f>
        <v>3919.45</v>
      </c>
      <c r="J217" s="55">
        <f t="shared" ref="J217:M217" si="32">4419.45-500</f>
        <v>3919.45</v>
      </c>
      <c r="K217" s="55"/>
      <c r="L217" s="55">
        <f t="shared" si="32"/>
        <v>3919.45</v>
      </c>
      <c r="M217" s="55">
        <f t="shared" si="32"/>
        <v>3919.45</v>
      </c>
      <c r="N217" s="62" t="s">
        <v>266</v>
      </c>
      <c r="P217" s="52"/>
    </row>
    <row r="218" spans="1:16" ht="21.75" customHeight="1">
      <c r="A218" s="67"/>
      <c r="B218" s="157" t="s">
        <v>61</v>
      </c>
      <c r="C218" s="158"/>
      <c r="D218" s="66"/>
      <c r="E218" s="54"/>
      <c r="F218" s="55"/>
      <c r="G218" s="55"/>
      <c r="H218" s="54"/>
      <c r="I218" s="55">
        <f>600-55.56</f>
        <v>544.44000000000005</v>
      </c>
      <c r="J218" s="55">
        <f t="shared" ref="J218:M218" si="33">600-55.56</f>
        <v>544.44000000000005</v>
      </c>
      <c r="K218" s="55"/>
      <c r="L218" s="55">
        <f t="shared" si="33"/>
        <v>544.44000000000005</v>
      </c>
      <c r="M218" s="55">
        <f t="shared" si="33"/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56" t="s">
        <v>232</v>
      </c>
      <c r="C219" s="156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 t="shared" ref="J219:M219" si="34">J220+J221</f>
        <v>6356.11</v>
      </c>
      <c r="K219" s="55"/>
      <c r="L219" s="55">
        <f t="shared" si="34"/>
        <v>6356.11</v>
      </c>
      <c r="M219" s="55">
        <f t="shared" si="34"/>
        <v>6356.11</v>
      </c>
      <c r="N219" s="65"/>
      <c r="P219" s="52"/>
    </row>
    <row r="220" spans="1:16" ht="75" customHeight="1">
      <c r="A220" s="67"/>
      <c r="B220" s="157" t="s">
        <v>61</v>
      </c>
      <c r="C220" s="158"/>
      <c r="D220" s="66"/>
      <c r="E220" s="54"/>
      <c r="F220" s="55"/>
      <c r="G220" s="55"/>
      <c r="H220" s="54"/>
      <c r="I220" s="55">
        <f>6520.5-800</f>
        <v>5720.5</v>
      </c>
      <c r="J220" s="55">
        <f t="shared" ref="J220:M220" si="35">6520.5-800</f>
        <v>5720.5</v>
      </c>
      <c r="K220" s="55"/>
      <c r="L220" s="55">
        <f t="shared" si="35"/>
        <v>5720.5</v>
      </c>
      <c r="M220" s="55">
        <f t="shared" si="35"/>
        <v>5720.5</v>
      </c>
      <c r="N220" s="62" t="s">
        <v>266</v>
      </c>
      <c r="P220" s="52"/>
    </row>
    <row r="221" spans="1:16" ht="21.75" customHeight="1">
      <c r="A221" s="67"/>
      <c r="B221" s="157" t="s">
        <v>61</v>
      </c>
      <c r="C221" s="158"/>
      <c r="D221" s="66"/>
      <c r="E221" s="54"/>
      <c r="F221" s="55"/>
      <c r="G221" s="55"/>
      <c r="H221" s="54"/>
      <c r="I221" s="55">
        <f>724.5-88.89</f>
        <v>635.61</v>
      </c>
      <c r="J221" s="55">
        <f t="shared" ref="J221:M221" si="36">724.5-88.89</f>
        <v>635.61</v>
      </c>
      <c r="K221" s="55"/>
      <c r="L221" s="55">
        <f t="shared" si="36"/>
        <v>635.61</v>
      </c>
      <c r="M221" s="55">
        <f t="shared" si="36"/>
        <v>635.61</v>
      </c>
      <c r="N221" s="76" t="s">
        <v>269</v>
      </c>
      <c r="P221" s="52"/>
    </row>
    <row r="222" spans="1:16" ht="146.25" customHeight="1">
      <c r="A222" s="69">
        <v>3122</v>
      </c>
      <c r="B222" s="156" t="s">
        <v>233</v>
      </c>
      <c r="C222" s="156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 t="shared" ref="J222:M222" si="37">4419.45-500</f>
        <v>3919.45</v>
      </c>
      <c r="K222" s="55"/>
      <c r="L222" s="55">
        <f t="shared" si="37"/>
        <v>3919.45</v>
      </c>
      <c r="M222" s="55">
        <f t="shared" si="37"/>
        <v>3919.45</v>
      </c>
      <c r="N222" s="65"/>
      <c r="P222" s="52"/>
    </row>
    <row r="223" spans="1:16" ht="75" customHeight="1">
      <c r="A223" s="67"/>
      <c r="B223" s="157" t="s">
        <v>61</v>
      </c>
      <c r="C223" s="158"/>
      <c r="D223" s="66"/>
      <c r="E223" s="54"/>
      <c r="F223" s="55"/>
      <c r="G223" s="55"/>
      <c r="H223" s="54"/>
      <c r="I223" s="55">
        <f>4419.45-500</f>
        <v>3919.45</v>
      </c>
      <c r="J223" s="55">
        <f t="shared" ref="J223:M223" si="38">4419.45-500</f>
        <v>3919.45</v>
      </c>
      <c r="K223" s="55"/>
      <c r="L223" s="55">
        <f t="shared" si="38"/>
        <v>3919.45</v>
      </c>
      <c r="M223" s="55">
        <f t="shared" si="38"/>
        <v>3919.45</v>
      </c>
      <c r="N223" s="62" t="s">
        <v>266</v>
      </c>
      <c r="P223" s="52"/>
    </row>
    <row r="224" spans="1:16" ht="151.5" customHeight="1">
      <c r="A224" s="69">
        <v>3122</v>
      </c>
      <c r="B224" s="156" t="s">
        <v>234</v>
      </c>
      <c r="C224" s="156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 t="shared" ref="J224:M224" si="39">J225+J226</f>
        <v>4354.9399999999996</v>
      </c>
      <c r="K224" s="55"/>
      <c r="L224" s="55">
        <f t="shared" si="39"/>
        <v>4354.9399999999996</v>
      </c>
      <c r="M224" s="55">
        <f t="shared" si="39"/>
        <v>4354.9399999999996</v>
      </c>
      <c r="N224" s="65"/>
      <c r="P224" s="52"/>
    </row>
    <row r="225" spans="1:16" ht="74.25" customHeight="1">
      <c r="A225" s="67"/>
      <c r="B225" s="157" t="s">
        <v>61</v>
      </c>
      <c r="C225" s="158"/>
      <c r="D225" s="66"/>
      <c r="E225" s="54"/>
      <c r="F225" s="55"/>
      <c r="G225" s="55"/>
      <c r="H225" s="54"/>
      <c r="I225" s="55">
        <f>4419.45-500</f>
        <v>3919.45</v>
      </c>
      <c r="J225" s="55">
        <f t="shared" ref="J225:M225" si="40">4419.45-500</f>
        <v>3919.45</v>
      </c>
      <c r="K225" s="55"/>
      <c r="L225" s="55">
        <f t="shared" si="40"/>
        <v>3919.45</v>
      </c>
      <c r="M225" s="55">
        <f t="shared" si="40"/>
        <v>3919.45</v>
      </c>
      <c r="N225" s="62" t="s">
        <v>266</v>
      </c>
      <c r="P225" s="52"/>
    </row>
    <row r="226" spans="1:16" ht="23.25" customHeight="1">
      <c r="A226" s="67"/>
      <c r="B226" s="157" t="s">
        <v>61</v>
      </c>
      <c r="C226" s="158"/>
      <c r="D226" s="66"/>
      <c r="E226" s="54"/>
      <c r="F226" s="55"/>
      <c r="G226" s="55"/>
      <c r="H226" s="54"/>
      <c r="I226" s="55">
        <f>491.05-55.56</f>
        <v>435.49</v>
      </c>
      <c r="J226" s="55">
        <f t="shared" ref="J226:M226" si="41">491.05-55.56</f>
        <v>435.49</v>
      </c>
      <c r="K226" s="55"/>
      <c r="L226" s="55">
        <f t="shared" si="41"/>
        <v>435.49</v>
      </c>
      <c r="M226" s="55">
        <f t="shared" si="41"/>
        <v>435.49</v>
      </c>
      <c r="N226" s="76" t="s">
        <v>269</v>
      </c>
      <c r="P226" s="52"/>
    </row>
    <row r="227" spans="1:16" ht="147.75" customHeight="1">
      <c r="A227" s="69">
        <v>3122</v>
      </c>
      <c r="B227" s="156" t="s">
        <v>235</v>
      </c>
      <c r="C227" s="156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 t="shared" ref="J227:M227" si="42">J228+J229</f>
        <v>4354.9399999999996</v>
      </c>
      <c r="K227" s="55"/>
      <c r="L227" s="55">
        <f t="shared" si="42"/>
        <v>4354.9399999999996</v>
      </c>
      <c r="M227" s="55">
        <f t="shared" si="42"/>
        <v>4354.9399999999996</v>
      </c>
      <c r="N227" s="65"/>
      <c r="P227" s="52"/>
    </row>
    <row r="228" spans="1:16" ht="73.5" customHeight="1">
      <c r="A228" s="67"/>
      <c r="B228" s="157" t="s">
        <v>61</v>
      </c>
      <c r="C228" s="158"/>
      <c r="D228" s="66"/>
      <c r="E228" s="54"/>
      <c r="F228" s="55"/>
      <c r="G228" s="55"/>
      <c r="H228" s="54"/>
      <c r="I228" s="55">
        <f>4419.45-500</f>
        <v>3919.45</v>
      </c>
      <c r="J228" s="55">
        <f t="shared" ref="J228:M228" si="43">4419.45-500</f>
        <v>3919.45</v>
      </c>
      <c r="K228" s="55"/>
      <c r="L228" s="55">
        <f t="shared" si="43"/>
        <v>3919.45</v>
      </c>
      <c r="M228" s="55">
        <f t="shared" si="43"/>
        <v>3919.45</v>
      </c>
      <c r="N228" s="62" t="s">
        <v>266</v>
      </c>
      <c r="P228" s="52"/>
    </row>
    <row r="229" spans="1:16" ht="21" customHeight="1">
      <c r="A229" s="67"/>
      <c r="B229" s="157" t="s">
        <v>61</v>
      </c>
      <c r="C229" s="158"/>
      <c r="D229" s="66"/>
      <c r="E229" s="54"/>
      <c r="F229" s="55"/>
      <c r="G229" s="55"/>
      <c r="H229" s="54"/>
      <c r="I229" s="55">
        <f>491.05-55.56</f>
        <v>435.49</v>
      </c>
      <c r="J229" s="55">
        <f t="shared" ref="J229:M229" si="44">491.05-55.56</f>
        <v>435.49</v>
      </c>
      <c r="K229" s="55"/>
      <c r="L229" s="55">
        <f t="shared" si="44"/>
        <v>435.49</v>
      </c>
      <c r="M229" s="55">
        <f t="shared" si="44"/>
        <v>435.49</v>
      </c>
      <c r="N229" s="76" t="s">
        <v>269</v>
      </c>
      <c r="P229" s="52"/>
    </row>
    <row r="230" spans="1:16" ht="147" customHeight="1">
      <c r="A230" s="69">
        <v>3122</v>
      </c>
      <c r="B230" s="156" t="s">
        <v>236</v>
      </c>
      <c r="C230" s="156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 t="shared" ref="J230:M230" si="45">J231+J232</f>
        <v>4354.9399999999996</v>
      </c>
      <c r="K230" s="55"/>
      <c r="L230" s="55">
        <f t="shared" si="45"/>
        <v>4354.9399999999996</v>
      </c>
      <c r="M230" s="55">
        <f t="shared" si="45"/>
        <v>4354.9399999999996</v>
      </c>
      <c r="N230" s="65"/>
      <c r="P230" s="52"/>
    </row>
    <row r="231" spans="1:16" ht="75" customHeight="1">
      <c r="A231" s="67"/>
      <c r="B231" s="157" t="s">
        <v>61</v>
      </c>
      <c r="C231" s="158"/>
      <c r="D231" s="66"/>
      <c r="E231" s="54"/>
      <c r="F231" s="55"/>
      <c r="G231" s="55"/>
      <c r="H231" s="54"/>
      <c r="I231" s="55">
        <f>4419.45-500</f>
        <v>3919.45</v>
      </c>
      <c r="J231" s="55">
        <f t="shared" ref="J231:M231" si="46">4419.45-500</f>
        <v>3919.45</v>
      </c>
      <c r="K231" s="55"/>
      <c r="L231" s="55">
        <f t="shared" si="46"/>
        <v>3919.45</v>
      </c>
      <c r="M231" s="55">
        <f t="shared" si="46"/>
        <v>3919.45</v>
      </c>
      <c r="N231" s="62" t="s">
        <v>266</v>
      </c>
      <c r="P231" s="52"/>
    </row>
    <row r="232" spans="1:16" ht="21" customHeight="1">
      <c r="A232" s="67"/>
      <c r="B232" s="157" t="s">
        <v>61</v>
      </c>
      <c r="C232" s="158"/>
      <c r="D232" s="66"/>
      <c r="E232" s="54"/>
      <c r="F232" s="55"/>
      <c r="G232" s="55"/>
      <c r="H232" s="54"/>
      <c r="I232" s="55">
        <f>491.05-55.56</f>
        <v>435.49</v>
      </c>
      <c r="J232" s="55">
        <f t="shared" ref="J232:M232" si="47">491.05-55.56</f>
        <v>435.49</v>
      </c>
      <c r="K232" s="55"/>
      <c r="L232" s="55">
        <f t="shared" si="47"/>
        <v>435.49</v>
      </c>
      <c r="M232" s="55">
        <f t="shared" si="47"/>
        <v>435.49</v>
      </c>
      <c r="N232" s="76" t="s">
        <v>269</v>
      </c>
      <c r="P232" s="52"/>
    </row>
    <row r="234" spans="1:16" ht="39" customHeight="1">
      <c r="A234" s="177" t="s">
        <v>164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P234" s="52"/>
    </row>
    <row r="235" spans="1:16" ht="22.5" customHeight="1">
      <c r="A235" s="177" t="s">
        <v>165</v>
      </c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P235" s="52"/>
    </row>
    <row r="236" spans="1:16" ht="22.5" customHeight="1">
      <c r="A236" s="177" t="s">
        <v>166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P236" s="52"/>
    </row>
    <row r="237" spans="1:16" ht="47.25" customHeight="1">
      <c r="A237" s="234" t="s">
        <v>167</v>
      </c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P237" s="52"/>
    </row>
    <row r="238" spans="1:16" ht="38.25" customHeight="1">
      <c r="A238" s="177" t="s">
        <v>36</v>
      </c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P238" s="52"/>
    </row>
    <row r="239" spans="1:16" ht="63.75" customHeight="1">
      <c r="A239" s="235" t="s">
        <v>168</v>
      </c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P239" s="52"/>
    </row>
  </sheetData>
  <mergeCells count="344">
    <mergeCell ref="D93:G93"/>
    <mergeCell ref="I93:L93"/>
    <mergeCell ref="B34:M34"/>
    <mergeCell ref="E54:H54"/>
    <mergeCell ref="I53:J53"/>
    <mergeCell ref="I54:J54"/>
    <mergeCell ref="K53:L53"/>
    <mergeCell ref="K54:L54"/>
    <mergeCell ref="D86:G86"/>
    <mergeCell ref="D87:G87"/>
    <mergeCell ref="D76:G76"/>
    <mergeCell ref="I75:L75"/>
    <mergeCell ref="I76:L76"/>
    <mergeCell ref="D70:G70"/>
    <mergeCell ref="D71:G71"/>
    <mergeCell ref="D72:G72"/>
    <mergeCell ref="D73:G73"/>
    <mergeCell ref="D68:G68"/>
    <mergeCell ref="I68:L68"/>
    <mergeCell ref="B63:F63"/>
    <mergeCell ref="G63:H63"/>
    <mergeCell ref="I63:J63"/>
    <mergeCell ref="K63:L63"/>
    <mergeCell ref="D67:G67"/>
    <mergeCell ref="I67:L67"/>
    <mergeCell ref="I86:L86"/>
    <mergeCell ref="I82:L82"/>
    <mergeCell ref="A236:N236"/>
    <mergeCell ref="A237:N237"/>
    <mergeCell ref="A238:N238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B216:C216"/>
    <mergeCell ref="B209:C209"/>
    <mergeCell ref="B210:C210"/>
    <mergeCell ref="B217:C217"/>
    <mergeCell ref="D79:G79"/>
    <mergeCell ref="I79:L79"/>
    <mergeCell ref="D80:G80"/>
    <mergeCell ref="I80:L80"/>
    <mergeCell ref="D91:G91"/>
    <mergeCell ref="I91:L91"/>
    <mergeCell ref="K51:L51"/>
    <mergeCell ref="K50:L50"/>
    <mergeCell ref="I72:L72"/>
    <mergeCell ref="I73:L73"/>
    <mergeCell ref="D69:G69"/>
    <mergeCell ref="I71:L71"/>
    <mergeCell ref="I70:L70"/>
    <mergeCell ref="I69:L69"/>
    <mergeCell ref="I87:L87"/>
    <mergeCell ref="I85:L85"/>
    <mergeCell ref="D81:G81"/>
    <mergeCell ref="D82:G82"/>
    <mergeCell ref="D83:G83"/>
    <mergeCell ref="D84:G84"/>
    <mergeCell ref="D85:G85"/>
    <mergeCell ref="I81:L81"/>
    <mergeCell ref="I74:L74"/>
    <mergeCell ref="D75:G75"/>
    <mergeCell ref="D74:G74"/>
    <mergeCell ref="D77:G77"/>
    <mergeCell ref="I77:L77"/>
    <mergeCell ref="D78:G78"/>
    <mergeCell ref="I78:L78"/>
    <mergeCell ref="E53:H53"/>
    <mergeCell ref="B64:F64"/>
    <mergeCell ref="G64:H64"/>
    <mergeCell ref="I64:J64"/>
    <mergeCell ref="K64:L64"/>
    <mergeCell ref="B59:K59"/>
    <mergeCell ref="B61:F61"/>
    <mergeCell ref="G61:H61"/>
    <mergeCell ref="I61:J61"/>
    <mergeCell ref="K61:L61"/>
    <mergeCell ref="B62:F62"/>
    <mergeCell ref="G62:H62"/>
    <mergeCell ref="I62:J62"/>
    <mergeCell ref="J39:M39"/>
    <mergeCell ref="E48:H48"/>
    <mergeCell ref="I48:J48"/>
    <mergeCell ref="K48:L48"/>
    <mergeCell ref="K62:L62"/>
    <mergeCell ref="E57:H57"/>
    <mergeCell ref="I57:J57"/>
    <mergeCell ref="K57:L57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J37:M37"/>
    <mergeCell ref="C39:E39"/>
    <mergeCell ref="F39:I39"/>
    <mergeCell ref="I45:J45"/>
    <mergeCell ref="I4:N4"/>
    <mergeCell ref="B21:C21"/>
    <mergeCell ref="D21:N21"/>
    <mergeCell ref="B23:C23"/>
    <mergeCell ref="B27:F27"/>
    <mergeCell ref="B28:M28"/>
    <mergeCell ref="C38:E38"/>
    <mergeCell ref="F38:I38"/>
    <mergeCell ref="J38:M38"/>
    <mergeCell ref="C37:E37"/>
    <mergeCell ref="F37:I37"/>
    <mergeCell ref="F23:L23"/>
    <mergeCell ref="C40:E40"/>
    <mergeCell ref="F40:I40"/>
    <mergeCell ref="J40:M40"/>
    <mergeCell ref="E55:H55"/>
    <mergeCell ref="E56:H56"/>
    <mergeCell ref="I55:J55"/>
    <mergeCell ref="I56:J56"/>
    <mergeCell ref="K55:L55"/>
    <mergeCell ref="K56:L56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D92:G92"/>
    <mergeCell ref="I92:L92"/>
    <mergeCell ref="T92:U92"/>
    <mergeCell ref="I88:L88"/>
    <mergeCell ref="I89:L89"/>
    <mergeCell ref="I84:L84"/>
    <mergeCell ref="I83:L83"/>
    <mergeCell ref="D88:G88"/>
    <mergeCell ref="D89:G89"/>
    <mergeCell ref="D90:G90"/>
    <mergeCell ref="I90:L90"/>
    <mergeCell ref="D94:G94"/>
    <mergeCell ref="I94:L94"/>
    <mergeCell ref="D95:G95"/>
    <mergeCell ref="I95:L95"/>
    <mergeCell ref="D96:G96"/>
    <mergeCell ref="I96:L96"/>
    <mergeCell ref="D97:G97"/>
    <mergeCell ref="I97:L97"/>
    <mergeCell ref="D98:G98"/>
    <mergeCell ref="I98:L98"/>
    <mergeCell ref="D99:G99"/>
    <mergeCell ref="I99:L99"/>
    <mergeCell ref="D100:G100"/>
    <mergeCell ref="I100:L100"/>
    <mergeCell ref="D101:G101"/>
    <mergeCell ref="I101:L101"/>
    <mergeCell ref="D102:G102"/>
    <mergeCell ref="I102:L102"/>
    <mergeCell ref="D103:G103"/>
    <mergeCell ref="I103:L10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109:G109"/>
    <mergeCell ref="I109:L109"/>
    <mergeCell ref="D110:G110"/>
    <mergeCell ref="I110:L110"/>
    <mergeCell ref="D111:G111"/>
    <mergeCell ref="I111:L111"/>
    <mergeCell ref="D112:G112"/>
    <mergeCell ref="I112:L112"/>
    <mergeCell ref="D113:G113"/>
    <mergeCell ref="I113:L113"/>
    <mergeCell ref="D114:G114"/>
    <mergeCell ref="I114:L114"/>
    <mergeCell ref="D115:G115"/>
    <mergeCell ref="I115:L115"/>
    <mergeCell ref="D116:G116"/>
    <mergeCell ref="I116:L116"/>
    <mergeCell ref="D117:G117"/>
    <mergeCell ref="I117:L117"/>
    <mergeCell ref="D118:G118"/>
    <mergeCell ref="I118:L118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T122:U122"/>
    <mergeCell ref="A150:A151"/>
    <mergeCell ref="B150:C151"/>
    <mergeCell ref="D150:D151"/>
    <mergeCell ref="E150:G150"/>
    <mergeCell ref="H150:J150"/>
    <mergeCell ref="K150:M150"/>
    <mergeCell ref="D123:G123"/>
    <mergeCell ref="I123:L12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I146:L146"/>
    <mergeCell ref="D147:G147"/>
    <mergeCell ref="I147:L147"/>
    <mergeCell ref="D146:G146"/>
    <mergeCell ref="D145:G145"/>
    <mergeCell ref="I145:L145"/>
    <mergeCell ref="D140:G140"/>
    <mergeCell ref="I143:L143"/>
    <mergeCell ref="N150:N151"/>
    <mergeCell ref="B152:C152"/>
    <mergeCell ref="B153:C153"/>
    <mergeCell ref="B154:C154"/>
    <mergeCell ref="B155:C155"/>
    <mergeCell ref="B156:C156"/>
    <mergeCell ref="B157:C157"/>
    <mergeCell ref="B158:C158"/>
    <mergeCell ref="D128:G128"/>
    <mergeCell ref="I128:L128"/>
    <mergeCell ref="D129:G129"/>
    <mergeCell ref="I129:L129"/>
    <mergeCell ref="I140:L140"/>
    <mergeCell ref="D141:G141"/>
    <mergeCell ref="I141:L141"/>
    <mergeCell ref="D142:G142"/>
    <mergeCell ref="I142:L142"/>
    <mergeCell ref="D143:G143"/>
    <mergeCell ref="D144:G144"/>
    <mergeCell ref="I144:L144"/>
    <mergeCell ref="D132:G132"/>
    <mergeCell ref="I132:L132"/>
    <mergeCell ref="D130:G130"/>
    <mergeCell ref="I130:L130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227:C227"/>
    <mergeCell ref="B228:C228"/>
    <mergeCell ref="B230:C230"/>
    <mergeCell ref="B232:C232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2:C182"/>
    <mergeCell ref="B183:C183"/>
    <mergeCell ref="T140:U140"/>
    <mergeCell ref="B231:C231"/>
    <mergeCell ref="B223:C223"/>
    <mergeCell ref="B226:C226"/>
    <mergeCell ref="B229:C229"/>
    <mergeCell ref="A234:N234"/>
    <mergeCell ref="A235:N235"/>
    <mergeCell ref="B184:C184"/>
    <mergeCell ref="B185:C185"/>
    <mergeCell ref="B187:C187"/>
    <mergeCell ref="B188:C188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200:C200"/>
    <mergeCell ref="B201:C201"/>
    <mergeCell ref="B203:C203"/>
    <mergeCell ref="B224:C224"/>
    <mergeCell ref="B225:C225"/>
    <mergeCell ref="D131:G131"/>
    <mergeCell ref="I131:L131"/>
    <mergeCell ref="D133:G133"/>
    <mergeCell ref="I133:L133"/>
    <mergeCell ref="D134:G134"/>
    <mergeCell ref="I134:L134"/>
    <mergeCell ref="D135:G135"/>
    <mergeCell ref="I135:L135"/>
    <mergeCell ref="D136:G136"/>
    <mergeCell ref="I136:L136"/>
    <mergeCell ref="D137:G137"/>
    <mergeCell ref="I137:L137"/>
    <mergeCell ref="D138:G138"/>
    <mergeCell ref="I138:L138"/>
    <mergeCell ref="D139:G139"/>
    <mergeCell ref="I139:L139"/>
    <mergeCell ref="B219:C219"/>
    <mergeCell ref="B220:C220"/>
    <mergeCell ref="B222:C222"/>
    <mergeCell ref="B186:C186"/>
    <mergeCell ref="B189:C189"/>
    <mergeCell ref="B194:C194"/>
    <mergeCell ref="B199:C199"/>
    <mergeCell ref="B202:C202"/>
    <mergeCell ref="B205:C205"/>
    <mergeCell ref="B212:C212"/>
    <mergeCell ref="B215:C215"/>
    <mergeCell ref="B218:C218"/>
    <mergeCell ref="B221:C221"/>
    <mergeCell ref="B177:C177"/>
    <mergeCell ref="B178:C178"/>
    <mergeCell ref="B179:C179"/>
    <mergeCell ref="B180:C180"/>
    <mergeCell ref="B181:C181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75" zoomScaleNormal="75" zoomScaleSheetLayoutView="80" workbookViewId="0">
      <selection activeCell="T15" sqref="T15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1.7109375" style="8" customWidth="1"/>
    <col min="13" max="13" width="13.710937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6" ht="24" customHeight="1">
      <c r="A3" s="3"/>
      <c r="B3" s="5"/>
      <c r="C3" s="3"/>
      <c r="D3" s="3"/>
      <c r="E3" s="3"/>
      <c r="F3" s="3"/>
      <c r="G3" s="3"/>
      <c r="H3" s="252" t="s">
        <v>155</v>
      </c>
      <c r="I3" s="252"/>
      <c r="J3" s="252"/>
      <c r="K3" s="252"/>
      <c r="L3" s="252"/>
      <c r="M3" s="252"/>
      <c r="N3" s="252"/>
    </row>
    <row r="4" spans="1:16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6" ht="18" customHeight="1">
      <c r="A5" s="3"/>
      <c r="B5" s="5"/>
      <c r="C5" s="3"/>
      <c r="D5" s="3"/>
      <c r="E5" s="3"/>
      <c r="F5" s="3"/>
      <c r="G5" s="3"/>
      <c r="H5" s="79" t="s">
        <v>64</v>
      </c>
      <c r="I5" s="37"/>
      <c r="J5" s="3"/>
      <c r="K5" s="3"/>
      <c r="L5" s="79"/>
      <c r="M5" s="3"/>
      <c r="N5" s="3"/>
    </row>
    <row r="6" spans="1:16" ht="24" customHeight="1">
      <c r="A6" s="3"/>
      <c r="B6" s="5"/>
      <c r="C6" s="3"/>
      <c r="D6" s="3"/>
      <c r="E6" s="3"/>
      <c r="F6" s="3"/>
      <c r="G6" s="3"/>
      <c r="H6" s="7" t="s">
        <v>67</v>
      </c>
      <c r="I6" s="259"/>
      <c r="J6" s="7"/>
      <c r="K6" s="7"/>
      <c r="L6" s="7"/>
      <c r="M6" s="7"/>
      <c r="N6" s="7"/>
    </row>
    <row r="7" spans="1:16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6" ht="19.5">
      <c r="A8" s="3"/>
      <c r="B8" s="5"/>
      <c r="C8" s="3"/>
      <c r="D8" s="3"/>
      <c r="E8" s="3"/>
      <c r="F8" s="3"/>
      <c r="G8" s="3"/>
      <c r="H8" s="6" t="s">
        <v>271</v>
      </c>
      <c r="I8" s="122"/>
      <c r="J8" s="7"/>
      <c r="K8" s="7"/>
      <c r="L8" s="7"/>
      <c r="M8" s="7"/>
      <c r="N8" s="3"/>
    </row>
    <row r="9" spans="1:16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6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6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6" ht="22.5" customHeight="1">
      <c r="A12" s="3"/>
      <c r="B12" s="5"/>
      <c r="C12" s="3"/>
      <c r="D12" s="3"/>
      <c r="E12" s="3"/>
      <c r="F12" s="3"/>
      <c r="G12" s="3"/>
      <c r="H12" s="81" t="s">
        <v>326</v>
      </c>
      <c r="J12" s="81"/>
      <c r="K12" s="81"/>
      <c r="L12" s="81"/>
      <c r="M12" s="81"/>
      <c r="N12" s="81"/>
    </row>
    <row r="13" spans="1:16" ht="54.75" customHeight="1">
      <c r="A13" s="254" t="s">
        <v>41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3"/>
    </row>
    <row r="14" spans="1:16" ht="25.5">
      <c r="A14" s="220" t="s">
        <v>76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3"/>
    </row>
    <row r="15" spans="1:16" ht="34.5" customHeight="1">
      <c r="A15" s="84" t="s">
        <v>1</v>
      </c>
      <c r="B15" s="1"/>
      <c r="C15" s="85">
        <v>15</v>
      </c>
      <c r="D15" s="7"/>
      <c r="E15" s="86" t="s">
        <v>111</v>
      </c>
      <c r="F15" s="86"/>
      <c r="G15" s="86"/>
      <c r="H15" s="86"/>
      <c r="I15" s="86"/>
      <c r="J15" s="86"/>
      <c r="K15" s="86"/>
      <c r="L15" s="86"/>
      <c r="M15" s="87"/>
      <c r="N15" s="87"/>
      <c r="O15" s="3"/>
      <c r="P15" s="23"/>
    </row>
    <row r="16" spans="1:16" s="88" customFormat="1" ht="19.5">
      <c r="A16" s="84"/>
      <c r="B16" s="209" t="s">
        <v>2</v>
      </c>
      <c r="C16" s="209"/>
      <c r="D16" s="210" t="s">
        <v>112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3"/>
      <c r="P16" s="23"/>
    </row>
    <row r="17" spans="1:16" ht="37.5" customHeight="1">
      <c r="A17" s="84" t="s">
        <v>3</v>
      </c>
      <c r="B17" s="1"/>
      <c r="C17" s="85">
        <v>151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09" t="s">
        <v>2</v>
      </c>
      <c r="C18" s="209"/>
      <c r="D18" s="210" t="s">
        <v>113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3"/>
      <c r="P18" s="23"/>
    </row>
    <row r="19" spans="1:16" ht="35.25" customHeight="1">
      <c r="A19" s="84" t="s">
        <v>6</v>
      </c>
      <c r="B19" s="1"/>
      <c r="C19" s="85">
        <v>1510180</v>
      </c>
      <c r="D19" s="1" t="s">
        <v>293</v>
      </c>
      <c r="E19" s="86" t="s">
        <v>294</v>
      </c>
      <c r="F19" s="86"/>
      <c r="G19" s="86"/>
      <c r="H19" s="86"/>
      <c r="I19" s="86"/>
      <c r="J19" s="86"/>
      <c r="K19" s="86"/>
      <c r="L19" s="86"/>
      <c r="M19" s="87"/>
      <c r="N19" s="3"/>
      <c r="O19" s="3"/>
      <c r="P19" s="23"/>
    </row>
    <row r="20" spans="1:16" s="88" customFormat="1" ht="19.5">
      <c r="A20" s="84"/>
      <c r="B20" s="209" t="s">
        <v>2</v>
      </c>
      <c r="C20" s="209"/>
      <c r="D20" s="135" t="s">
        <v>4</v>
      </c>
      <c r="E20" s="87"/>
      <c r="F20" s="213" t="s">
        <v>5</v>
      </c>
      <c r="G20" s="213"/>
      <c r="H20" s="213"/>
      <c r="I20" s="213"/>
      <c r="J20" s="213"/>
      <c r="K20" s="213"/>
      <c r="L20" s="213"/>
      <c r="M20" s="3"/>
      <c r="N20" s="3"/>
      <c r="O20" s="3"/>
      <c r="P20" s="23"/>
    </row>
    <row r="21" spans="1:16" s="88" customFormat="1" ht="21.75" customHeight="1">
      <c r="A21" s="84"/>
      <c r="B21" s="90"/>
      <c r="C21" s="91"/>
      <c r="D21" s="91"/>
      <c r="E21" s="91"/>
      <c r="F21" s="87"/>
      <c r="G21" s="91"/>
      <c r="H21" s="91"/>
      <c r="I21" s="91"/>
      <c r="J21" s="91"/>
      <c r="K21" s="91"/>
      <c r="L21" s="91"/>
      <c r="M21" s="3"/>
      <c r="N21" s="3"/>
      <c r="O21" s="3"/>
      <c r="P21" s="23"/>
    </row>
    <row r="22" spans="1:16" ht="21.75" customHeight="1">
      <c r="A22" s="84" t="s">
        <v>7</v>
      </c>
      <c r="B22" s="2" t="s">
        <v>42</v>
      </c>
      <c r="C22" s="2"/>
      <c r="D22" s="3"/>
      <c r="E22" s="3"/>
      <c r="F22" s="140">
        <v>3026</v>
      </c>
      <c r="G22" s="92" t="s">
        <v>43</v>
      </c>
      <c r="H22" s="92"/>
      <c r="I22" s="92"/>
      <c r="J22" s="92"/>
      <c r="K22" s="92"/>
      <c r="L22" s="141">
        <v>526</v>
      </c>
      <c r="M22" s="94" t="s">
        <v>44</v>
      </c>
      <c r="N22" s="3"/>
      <c r="O22" s="3"/>
      <c r="P22" s="23"/>
    </row>
    <row r="23" spans="1:16" ht="24.75" customHeight="1">
      <c r="A23" s="84"/>
      <c r="B23" s="2" t="s">
        <v>70</v>
      </c>
      <c r="C23" s="2"/>
      <c r="D23" s="141">
        <v>2500</v>
      </c>
      <c r="E23" s="4" t="s">
        <v>44</v>
      </c>
      <c r="G23" s="3"/>
      <c r="H23" s="92"/>
      <c r="I23" s="92"/>
      <c r="J23" s="92"/>
      <c r="K23" s="92"/>
      <c r="L23" s="92"/>
      <c r="M23" s="92"/>
      <c r="N23" s="3"/>
      <c r="O23" s="3"/>
      <c r="P23" s="23"/>
    </row>
    <row r="24" spans="1:16" ht="45.75" customHeight="1">
      <c r="A24" s="84" t="s">
        <v>9</v>
      </c>
      <c r="B24" s="211" t="s">
        <v>71</v>
      </c>
      <c r="C24" s="211"/>
      <c r="D24" s="211"/>
      <c r="E24" s="211"/>
      <c r="F24" s="211"/>
      <c r="G24" s="95"/>
      <c r="H24" s="95"/>
      <c r="I24" s="95"/>
      <c r="J24" s="95"/>
      <c r="K24" s="95"/>
      <c r="L24" s="95"/>
      <c r="M24" s="3"/>
      <c r="N24" s="3"/>
      <c r="O24" s="3"/>
      <c r="P24" s="23"/>
    </row>
    <row r="25" spans="1:16" ht="99" customHeight="1">
      <c r="A25" s="84"/>
      <c r="B25" s="212" t="s">
        <v>302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3"/>
      <c r="O25" s="3"/>
      <c r="P25" s="23"/>
    </row>
    <row r="26" spans="1:16" ht="19.5" hidden="1">
      <c r="A26" s="96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3"/>
      <c r="P26" s="23"/>
    </row>
    <row r="27" spans="1:16" ht="19.5" hidden="1">
      <c r="A27" s="9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3"/>
      <c r="P27" s="23"/>
    </row>
    <row r="28" spans="1:16" ht="19.5" hidden="1">
      <c r="A28" s="9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3"/>
      <c r="P28" s="23"/>
    </row>
    <row r="29" spans="1:16" ht="19.5" hidden="1">
      <c r="A29" s="96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3"/>
    </row>
    <row r="30" spans="1:16" s="102" customFormat="1" ht="51" customHeight="1">
      <c r="A30" s="99" t="s">
        <v>10</v>
      </c>
      <c r="B30" s="236" t="s">
        <v>295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100"/>
      <c r="O30" s="101"/>
      <c r="P30" s="101"/>
    </row>
    <row r="31" spans="1:16" ht="31.5" customHeight="1">
      <c r="A31" s="50" t="s">
        <v>11</v>
      </c>
      <c r="B31" s="23" t="s">
        <v>37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27" customHeight="1">
      <c r="A32" s="5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102" customFormat="1" ht="40.5" customHeight="1">
      <c r="A33" s="103"/>
      <c r="B33" s="128" t="s">
        <v>12</v>
      </c>
      <c r="C33" s="132" t="s">
        <v>38</v>
      </c>
      <c r="D33" s="132" t="s">
        <v>45</v>
      </c>
      <c r="E33" s="181" t="s">
        <v>39</v>
      </c>
      <c r="F33" s="181"/>
      <c r="G33" s="181"/>
      <c r="H33" s="181"/>
      <c r="I33" s="181"/>
      <c r="J33" s="181"/>
      <c r="K33" s="181"/>
      <c r="L33" s="181"/>
      <c r="M33" s="181"/>
      <c r="N33" s="101"/>
      <c r="O33" s="101"/>
      <c r="P33" s="101"/>
    </row>
    <row r="34" spans="1:16" s="102" customFormat="1" ht="28.5" customHeight="1">
      <c r="A34" s="103"/>
      <c r="B34" s="128"/>
      <c r="C34" s="132"/>
      <c r="D34" s="12"/>
      <c r="E34" s="181"/>
      <c r="F34" s="181"/>
      <c r="G34" s="181"/>
      <c r="H34" s="181"/>
      <c r="I34" s="181"/>
      <c r="J34" s="181"/>
      <c r="K34" s="181"/>
      <c r="L34" s="181"/>
      <c r="M34" s="181"/>
      <c r="N34" s="101"/>
      <c r="O34" s="101"/>
      <c r="P34" s="101"/>
    </row>
    <row r="35" spans="1:16" s="102" customFormat="1" ht="25.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1"/>
      <c r="N35" s="101"/>
      <c r="O35" s="101"/>
      <c r="P35" s="101"/>
    </row>
    <row r="36" spans="1:16" ht="34.5" customHeight="1">
      <c r="A36" s="50" t="s">
        <v>13</v>
      </c>
      <c r="B36" s="224" t="s">
        <v>46</v>
      </c>
      <c r="C36" s="224"/>
      <c r="D36" s="224"/>
      <c r="E36" s="224"/>
      <c r="F36" s="224"/>
      <c r="G36" s="224"/>
      <c r="H36" s="224"/>
      <c r="I36" s="224"/>
      <c r="J36" s="23"/>
      <c r="K36" s="23"/>
      <c r="L36" s="23"/>
      <c r="M36" s="23"/>
      <c r="N36" s="23"/>
      <c r="O36" s="23"/>
      <c r="P36" s="23"/>
    </row>
    <row r="37" spans="1:16" ht="18.75">
      <c r="A37" s="50"/>
      <c r="B37" s="10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45.75" customHeight="1">
      <c r="A38" s="50"/>
      <c r="B38" s="12" t="s">
        <v>12</v>
      </c>
      <c r="C38" s="132" t="s">
        <v>38</v>
      </c>
      <c r="D38" s="132" t="s">
        <v>45</v>
      </c>
      <c r="E38" s="181" t="s">
        <v>47</v>
      </c>
      <c r="F38" s="181"/>
      <c r="G38" s="181"/>
      <c r="H38" s="181"/>
      <c r="I38" s="181" t="s">
        <v>14</v>
      </c>
      <c r="J38" s="181"/>
      <c r="K38" s="181" t="s">
        <v>15</v>
      </c>
      <c r="L38" s="181"/>
      <c r="M38" s="132" t="s">
        <v>72</v>
      </c>
      <c r="N38" s="23"/>
      <c r="O38" s="23"/>
      <c r="P38" s="23"/>
    </row>
    <row r="39" spans="1:16" ht="15.75" customHeight="1">
      <c r="A39" s="50"/>
      <c r="B39" s="131" t="s">
        <v>33</v>
      </c>
      <c r="C39" s="130">
        <v>2</v>
      </c>
      <c r="D39" s="134">
        <v>3</v>
      </c>
      <c r="E39" s="214">
        <v>4</v>
      </c>
      <c r="F39" s="214"/>
      <c r="G39" s="214"/>
      <c r="H39" s="214"/>
      <c r="I39" s="214">
        <v>5</v>
      </c>
      <c r="J39" s="214"/>
      <c r="K39" s="214">
        <v>6</v>
      </c>
      <c r="L39" s="214"/>
      <c r="M39" s="129">
        <v>7</v>
      </c>
      <c r="N39" s="23"/>
      <c r="O39" s="23"/>
      <c r="P39" s="23"/>
    </row>
    <row r="40" spans="1:16" ht="57" customHeight="1">
      <c r="A40" s="50"/>
      <c r="B40" s="131"/>
      <c r="C40" s="132">
        <v>1510180</v>
      </c>
      <c r="D40" s="12" t="s">
        <v>293</v>
      </c>
      <c r="E40" s="253" t="s">
        <v>296</v>
      </c>
      <c r="F40" s="253"/>
      <c r="G40" s="253"/>
      <c r="H40" s="253"/>
      <c r="I40" s="255"/>
      <c r="J40" s="255"/>
      <c r="K40" s="255"/>
      <c r="L40" s="255"/>
      <c r="M40" s="142"/>
      <c r="N40" s="23"/>
      <c r="O40" s="23"/>
      <c r="P40" s="23"/>
    </row>
    <row r="41" spans="1:16" ht="30.75" customHeight="1">
      <c r="A41" s="50"/>
      <c r="B41" s="12" t="s">
        <v>33</v>
      </c>
      <c r="C41" s="132"/>
      <c r="D41" s="12"/>
      <c r="E41" s="170" t="s">
        <v>272</v>
      </c>
      <c r="F41" s="171"/>
      <c r="G41" s="171"/>
      <c r="H41" s="172"/>
      <c r="I41" s="256"/>
      <c r="J41" s="257"/>
      <c r="K41" s="256"/>
      <c r="L41" s="257"/>
      <c r="M41" s="142"/>
      <c r="N41" s="23"/>
      <c r="O41" s="23"/>
      <c r="P41" s="23"/>
    </row>
    <row r="42" spans="1:16" ht="41.25" customHeight="1">
      <c r="A42" s="50"/>
      <c r="B42" s="12"/>
      <c r="C42" s="132"/>
      <c r="D42" s="12"/>
      <c r="E42" s="170" t="s">
        <v>297</v>
      </c>
      <c r="F42" s="171"/>
      <c r="G42" s="171"/>
      <c r="H42" s="172"/>
      <c r="I42" s="256"/>
      <c r="J42" s="257"/>
      <c r="K42" s="256">
        <v>2217.2842000000001</v>
      </c>
      <c r="L42" s="257"/>
      <c r="M42" s="142">
        <f t="shared" ref="M42" si="0">SUM(I42:L42)</f>
        <v>2217.2842000000001</v>
      </c>
      <c r="N42" s="23"/>
      <c r="O42" s="23"/>
      <c r="P42" s="23"/>
    </row>
    <row r="43" spans="1:16" ht="29.25" customHeight="1">
      <c r="A43" s="50"/>
      <c r="B43" s="12" t="s">
        <v>34</v>
      </c>
      <c r="C43" s="132"/>
      <c r="D43" s="12"/>
      <c r="E43" s="170" t="s">
        <v>273</v>
      </c>
      <c r="F43" s="171"/>
      <c r="G43" s="171"/>
      <c r="H43" s="172"/>
      <c r="I43" s="256"/>
      <c r="J43" s="257"/>
      <c r="K43" s="256"/>
      <c r="L43" s="257"/>
      <c r="M43" s="142"/>
      <c r="N43" s="23"/>
      <c r="O43" s="23"/>
      <c r="P43" s="23"/>
    </row>
    <row r="44" spans="1:16" ht="33" customHeight="1">
      <c r="A44" s="50"/>
      <c r="B44" s="131"/>
      <c r="C44" s="132"/>
      <c r="D44" s="12"/>
      <c r="E44" s="170" t="s">
        <v>298</v>
      </c>
      <c r="F44" s="171"/>
      <c r="G44" s="171"/>
      <c r="H44" s="172"/>
      <c r="I44" s="256"/>
      <c r="J44" s="257"/>
      <c r="K44" s="256">
        <v>282.7158</v>
      </c>
      <c r="L44" s="257"/>
      <c r="M44" s="142">
        <f>K44+I44</f>
        <v>282.7158</v>
      </c>
      <c r="N44" s="23"/>
      <c r="O44" s="23"/>
      <c r="P44" s="23"/>
    </row>
    <row r="45" spans="1:16" ht="27.75" customHeight="1">
      <c r="A45" s="50"/>
      <c r="B45" s="12" t="s">
        <v>35</v>
      </c>
      <c r="C45" s="132"/>
      <c r="D45" s="12"/>
      <c r="E45" s="170" t="s">
        <v>274</v>
      </c>
      <c r="F45" s="171"/>
      <c r="G45" s="171"/>
      <c r="H45" s="172"/>
      <c r="I45" s="256"/>
      <c r="J45" s="257"/>
      <c r="K45" s="256"/>
      <c r="L45" s="257"/>
      <c r="M45" s="142"/>
      <c r="N45" s="23"/>
      <c r="O45" s="23"/>
      <c r="P45" s="23"/>
    </row>
    <row r="46" spans="1:16" ht="29.25" customHeight="1">
      <c r="A46" s="50"/>
      <c r="B46" s="131"/>
      <c r="C46" s="132"/>
      <c r="D46" s="12"/>
      <c r="E46" s="244" t="s">
        <v>299</v>
      </c>
      <c r="F46" s="245"/>
      <c r="G46" s="245"/>
      <c r="H46" s="246"/>
      <c r="I46" s="256">
        <f>348+178</f>
        <v>526</v>
      </c>
      <c r="J46" s="257"/>
      <c r="K46" s="256"/>
      <c r="L46" s="257"/>
      <c r="M46" s="142">
        <f t="shared" ref="M46" si="1">K46+I46</f>
        <v>526</v>
      </c>
      <c r="N46" s="23"/>
      <c r="O46" s="23"/>
      <c r="P46" s="23"/>
    </row>
    <row r="47" spans="1:16" ht="30.75" customHeight="1">
      <c r="A47" s="50"/>
      <c r="B47" s="131"/>
      <c r="C47" s="132"/>
      <c r="D47" s="12"/>
      <c r="E47" s="244" t="s">
        <v>276</v>
      </c>
      <c r="F47" s="245"/>
      <c r="G47" s="245"/>
      <c r="H47" s="246"/>
      <c r="I47" s="256">
        <f>SUM(I40:J46)</f>
        <v>526</v>
      </c>
      <c r="J47" s="257"/>
      <c r="K47" s="256">
        <f>SUM(K40:L46)</f>
        <v>2500</v>
      </c>
      <c r="L47" s="257"/>
      <c r="M47" s="142">
        <f>SUM(M40:M46)</f>
        <v>3026</v>
      </c>
      <c r="N47" s="23"/>
      <c r="O47" s="23"/>
      <c r="P47" s="23"/>
    </row>
    <row r="48" spans="1:16" ht="20.25" customHeight="1">
      <c r="A48" s="50"/>
      <c r="B48" s="111"/>
      <c r="C48" s="112"/>
      <c r="D48" s="113"/>
      <c r="E48" s="112"/>
      <c r="F48" s="112"/>
      <c r="G48" s="112"/>
      <c r="H48" s="112"/>
      <c r="I48" s="114"/>
      <c r="J48" s="114"/>
      <c r="K48" s="115"/>
      <c r="L48" s="115"/>
      <c r="M48" s="115"/>
      <c r="N48" s="23"/>
      <c r="O48" s="23"/>
      <c r="P48" s="23"/>
    </row>
    <row r="49" spans="1:16" ht="50.25" customHeight="1">
      <c r="A49" s="50" t="s">
        <v>17</v>
      </c>
      <c r="B49" s="224" t="s">
        <v>277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3"/>
      <c r="M49" s="23"/>
      <c r="N49" s="23"/>
      <c r="O49" s="23"/>
      <c r="P49" s="23"/>
    </row>
    <row r="50" spans="1:16" ht="33.75" customHeight="1">
      <c r="A50" s="50"/>
      <c r="B50" s="10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0" t="s">
        <v>60</v>
      </c>
      <c r="N50" s="23"/>
      <c r="O50" s="23"/>
      <c r="P50" s="23"/>
    </row>
    <row r="51" spans="1:16" ht="25.5" customHeight="1">
      <c r="A51" s="23"/>
      <c r="B51" s="231" t="s">
        <v>48</v>
      </c>
      <c r="C51" s="231"/>
      <c r="D51" s="231"/>
      <c r="E51" s="231"/>
      <c r="F51" s="231"/>
      <c r="G51" s="148" t="s">
        <v>38</v>
      </c>
      <c r="H51" s="148"/>
      <c r="I51" s="148" t="s">
        <v>49</v>
      </c>
      <c r="J51" s="148"/>
      <c r="K51" s="148" t="s">
        <v>50</v>
      </c>
      <c r="L51" s="148"/>
      <c r="M51" s="116" t="s">
        <v>16</v>
      </c>
      <c r="N51" s="23"/>
      <c r="O51" s="23"/>
      <c r="P51" s="23"/>
    </row>
    <row r="52" spans="1:16" ht="17.25" customHeight="1">
      <c r="A52" s="23"/>
      <c r="B52" s="181">
        <v>1</v>
      </c>
      <c r="C52" s="181"/>
      <c r="D52" s="181"/>
      <c r="E52" s="181"/>
      <c r="F52" s="181"/>
      <c r="G52" s="184">
        <v>2</v>
      </c>
      <c r="H52" s="184"/>
      <c r="I52" s="184">
        <v>3</v>
      </c>
      <c r="J52" s="184"/>
      <c r="K52" s="184">
        <v>4</v>
      </c>
      <c r="L52" s="184"/>
      <c r="M52" s="117">
        <v>5</v>
      </c>
      <c r="N52" s="23"/>
      <c r="O52" s="23"/>
      <c r="P52" s="23"/>
    </row>
    <row r="53" spans="1:16" s="124" customFormat="1" ht="24.75" customHeight="1">
      <c r="A53" s="123"/>
      <c r="B53" s="247"/>
      <c r="C53" s="247"/>
      <c r="D53" s="247"/>
      <c r="E53" s="247"/>
      <c r="F53" s="247"/>
      <c r="G53" s="248"/>
      <c r="H53" s="248"/>
      <c r="I53" s="249"/>
      <c r="J53" s="249"/>
      <c r="K53" s="184"/>
      <c r="L53" s="184"/>
      <c r="M53" s="125"/>
      <c r="N53" s="123"/>
      <c r="O53" s="123"/>
      <c r="P53" s="123"/>
    </row>
    <row r="54" spans="1:16" ht="18.75">
      <c r="A54" s="23"/>
      <c r="B54" s="225" t="s">
        <v>73</v>
      </c>
      <c r="C54" s="226"/>
      <c r="D54" s="226"/>
      <c r="E54" s="226"/>
      <c r="F54" s="227"/>
      <c r="G54" s="228"/>
      <c r="H54" s="229"/>
      <c r="I54" s="230"/>
      <c r="J54" s="229"/>
      <c r="K54" s="250"/>
      <c r="L54" s="251"/>
      <c r="M54" s="126"/>
      <c r="N54" s="23"/>
      <c r="O54" s="23"/>
      <c r="P54" s="23"/>
    </row>
    <row r="55" spans="1:16" ht="58.5" customHeight="1">
      <c r="A55" s="50" t="s">
        <v>18</v>
      </c>
      <c r="B55" s="119" t="s">
        <v>74</v>
      </c>
      <c r="C55" s="119"/>
      <c r="D55" s="119"/>
      <c r="E55" s="119"/>
      <c r="F55" s="119"/>
      <c r="G55" s="119"/>
      <c r="H55" s="119"/>
      <c r="I55" s="119"/>
      <c r="J55" s="119"/>
      <c r="K55" s="23"/>
      <c r="L55" s="23"/>
      <c r="M55" s="23"/>
      <c r="N55" s="23"/>
      <c r="O55" s="23"/>
      <c r="P55" s="23"/>
    </row>
    <row r="56" spans="1:16" ht="18.75">
      <c r="A56" s="23"/>
      <c r="B56" s="10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38.25" customHeight="1">
      <c r="A57" s="23"/>
      <c r="B57" s="12" t="s">
        <v>12</v>
      </c>
      <c r="C57" s="132" t="s">
        <v>38</v>
      </c>
      <c r="D57" s="181" t="s">
        <v>51</v>
      </c>
      <c r="E57" s="181"/>
      <c r="F57" s="181"/>
      <c r="G57" s="181"/>
      <c r="H57" s="132" t="s">
        <v>20</v>
      </c>
      <c r="I57" s="181" t="s">
        <v>21</v>
      </c>
      <c r="J57" s="181"/>
      <c r="K57" s="181"/>
      <c r="L57" s="181"/>
      <c r="M57" s="132" t="s">
        <v>52</v>
      </c>
      <c r="N57" s="120"/>
      <c r="O57" s="23"/>
      <c r="P57" s="23"/>
    </row>
    <row r="58" spans="1:16" s="22" customFormat="1" ht="21" customHeight="1">
      <c r="A58" s="20"/>
      <c r="B58" s="131">
        <v>1</v>
      </c>
      <c r="C58" s="129">
        <v>2</v>
      </c>
      <c r="D58" s="148">
        <v>3</v>
      </c>
      <c r="E58" s="148"/>
      <c r="F58" s="148"/>
      <c r="G58" s="148"/>
      <c r="H58" s="130">
        <v>4</v>
      </c>
      <c r="I58" s="232">
        <v>5</v>
      </c>
      <c r="J58" s="232"/>
      <c r="K58" s="232"/>
      <c r="L58" s="232"/>
      <c r="M58" s="129">
        <v>6</v>
      </c>
      <c r="N58" s="21"/>
      <c r="O58" s="20"/>
      <c r="P58" s="20"/>
    </row>
    <row r="59" spans="1:16" s="22" customFormat="1" ht="30.75" customHeight="1">
      <c r="A59" s="20"/>
      <c r="B59" s="12"/>
      <c r="C59" s="132">
        <v>1510180</v>
      </c>
      <c r="D59" s="253" t="s">
        <v>296</v>
      </c>
      <c r="E59" s="253"/>
      <c r="F59" s="253"/>
      <c r="G59" s="253"/>
      <c r="H59" s="132"/>
      <c r="I59" s="173"/>
      <c r="J59" s="174"/>
      <c r="K59" s="174"/>
      <c r="L59" s="175"/>
      <c r="M59" s="132"/>
      <c r="N59" s="21"/>
      <c r="O59" s="20"/>
      <c r="P59" s="20"/>
    </row>
    <row r="60" spans="1:16" s="22" customFormat="1" ht="30.75" customHeight="1">
      <c r="A60" s="20"/>
      <c r="B60" s="12"/>
      <c r="C60" s="132"/>
      <c r="D60" s="170" t="s">
        <v>300</v>
      </c>
      <c r="E60" s="171"/>
      <c r="F60" s="171"/>
      <c r="G60" s="172"/>
      <c r="H60" s="132"/>
      <c r="I60" s="173"/>
      <c r="J60" s="174"/>
      <c r="K60" s="174"/>
      <c r="L60" s="175"/>
      <c r="M60" s="132"/>
      <c r="N60" s="21"/>
      <c r="O60" s="20"/>
      <c r="P60" s="20"/>
    </row>
    <row r="61" spans="1:16" s="22" customFormat="1" ht="21" customHeight="1">
      <c r="A61" s="20"/>
      <c r="B61" s="12" t="s">
        <v>33</v>
      </c>
      <c r="C61" s="132"/>
      <c r="D61" s="170" t="s">
        <v>278</v>
      </c>
      <c r="E61" s="171"/>
      <c r="F61" s="171"/>
      <c r="G61" s="172"/>
      <c r="H61" s="132"/>
      <c r="I61" s="173"/>
      <c r="J61" s="174"/>
      <c r="K61" s="174"/>
      <c r="L61" s="175"/>
      <c r="M61" s="132"/>
      <c r="N61" s="21"/>
      <c r="O61" s="20"/>
      <c r="P61" s="20"/>
    </row>
    <row r="62" spans="1:16" s="22" customFormat="1" ht="31.5" customHeight="1">
      <c r="A62" s="20"/>
      <c r="B62" s="12" t="s">
        <v>23</v>
      </c>
      <c r="C62" s="132"/>
      <c r="D62" s="170" t="s">
        <v>301</v>
      </c>
      <c r="E62" s="171"/>
      <c r="F62" s="171"/>
      <c r="G62" s="172"/>
      <c r="H62" s="132" t="s">
        <v>8</v>
      </c>
      <c r="I62" s="173" t="s">
        <v>303</v>
      </c>
      <c r="J62" s="174"/>
      <c r="K62" s="174"/>
      <c r="L62" s="175"/>
      <c r="M62" s="143">
        <v>2217.2842000000001</v>
      </c>
      <c r="N62" s="21"/>
      <c r="O62" s="20"/>
      <c r="P62" s="20"/>
    </row>
    <row r="63" spans="1:16" s="22" customFormat="1" ht="21" customHeight="1">
      <c r="A63" s="20"/>
      <c r="B63" s="12" t="s">
        <v>34</v>
      </c>
      <c r="C63" s="132"/>
      <c r="D63" s="170" t="s">
        <v>304</v>
      </c>
      <c r="E63" s="171"/>
      <c r="F63" s="171"/>
      <c r="G63" s="172"/>
      <c r="H63" s="132"/>
      <c r="I63" s="173"/>
      <c r="J63" s="174"/>
      <c r="K63" s="174"/>
      <c r="L63" s="175"/>
      <c r="M63" s="132"/>
      <c r="N63" s="21"/>
      <c r="O63" s="20"/>
      <c r="P63" s="20"/>
    </row>
    <row r="64" spans="1:16" s="22" customFormat="1" ht="32.25" customHeight="1">
      <c r="A64" s="20"/>
      <c r="B64" s="12" t="s">
        <v>83</v>
      </c>
      <c r="C64" s="132"/>
      <c r="D64" s="183" t="s">
        <v>305</v>
      </c>
      <c r="E64" s="183"/>
      <c r="F64" s="183"/>
      <c r="G64" s="183"/>
      <c r="H64" s="132" t="s">
        <v>306</v>
      </c>
      <c r="I64" s="181" t="s">
        <v>275</v>
      </c>
      <c r="J64" s="181"/>
      <c r="K64" s="181"/>
      <c r="L64" s="181"/>
      <c r="M64" s="132">
        <v>1146.3399999999999</v>
      </c>
      <c r="N64" s="21"/>
      <c r="O64" s="20"/>
      <c r="P64" s="20"/>
    </row>
    <row r="65" spans="1:21" s="22" customFormat="1" ht="21" customHeight="1">
      <c r="A65" s="20"/>
      <c r="B65" s="12" t="s">
        <v>35</v>
      </c>
      <c r="C65" s="132"/>
      <c r="D65" s="183" t="s">
        <v>307</v>
      </c>
      <c r="E65" s="183"/>
      <c r="F65" s="183"/>
      <c r="G65" s="183"/>
      <c r="H65" s="132"/>
      <c r="I65" s="181"/>
      <c r="J65" s="181"/>
      <c r="K65" s="181"/>
      <c r="L65" s="181"/>
      <c r="M65" s="138"/>
      <c r="N65" s="21"/>
      <c r="O65" s="20"/>
      <c r="P65" s="20"/>
    </row>
    <row r="66" spans="1:21" s="22" customFormat="1" ht="27.75" customHeight="1">
      <c r="A66" s="20"/>
      <c r="B66" s="12" t="s">
        <v>95</v>
      </c>
      <c r="C66" s="132"/>
      <c r="D66" s="170" t="s">
        <v>308</v>
      </c>
      <c r="E66" s="171"/>
      <c r="F66" s="171"/>
      <c r="G66" s="172"/>
      <c r="H66" s="132" t="s">
        <v>282</v>
      </c>
      <c r="I66" s="173" t="s">
        <v>283</v>
      </c>
      <c r="J66" s="174"/>
      <c r="K66" s="174"/>
      <c r="L66" s="175"/>
      <c r="M66" s="139">
        <v>1.9339999999999999</v>
      </c>
      <c r="N66" s="21"/>
      <c r="O66" s="20"/>
      <c r="P66" s="20"/>
    </row>
    <row r="67" spans="1:21" s="22" customFormat="1" ht="28.5" customHeight="1">
      <c r="A67" s="20"/>
      <c r="B67" s="12" t="s">
        <v>92</v>
      </c>
      <c r="C67" s="132"/>
      <c r="D67" s="170" t="s">
        <v>309</v>
      </c>
      <c r="E67" s="171"/>
      <c r="F67" s="171"/>
      <c r="G67" s="172"/>
      <c r="H67" s="132"/>
      <c r="I67" s="173"/>
      <c r="J67" s="174"/>
      <c r="K67" s="174"/>
      <c r="L67" s="175"/>
      <c r="M67" s="127"/>
      <c r="N67" s="21"/>
      <c r="O67" s="20"/>
      <c r="P67" s="20"/>
    </row>
    <row r="68" spans="1:21" s="22" customFormat="1" ht="47.25" customHeight="1">
      <c r="A68" s="20"/>
      <c r="B68" s="12" t="s">
        <v>103</v>
      </c>
      <c r="C68" s="132"/>
      <c r="D68" s="170" t="s">
        <v>310</v>
      </c>
      <c r="E68" s="171"/>
      <c r="F68" s="171"/>
      <c r="G68" s="172"/>
      <c r="H68" s="132" t="s">
        <v>32</v>
      </c>
      <c r="I68" s="173" t="s">
        <v>40</v>
      </c>
      <c r="J68" s="174"/>
      <c r="K68" s="174"/>
      <c r="L68" s="175"/>
      <c r="M68" s="137">
        <v>20.53</v>
      </c>
      <c r="N68" s="21"/>
      <c r="O68" s="20"/>
      <c r="P68" s="20"/>
    </row>
    <row r="69" spans="1:21" s="22" customFormat="1" ht="27.75" customHeight="1">
      <c r="A69" s="20"/>
      <c r="B69" s="12"/>
      <c r="C69" s="132"/>
      <c r="D69" s="170" t="s">
        <v>311</v>
      </c>
      <c r="E69" s="171"/>
      <c r="F69" s="171"/>
      <c r="G69" s="172"/>
      <c r="H69" s="132"/>
      <c r="I69" s="173"/>
      <c r="J69" s="174"/>
      <c r="K69" s="174"/>
      <c r="L69" s="175"/>
      <c r="M69" s="132"/>
      <c r="N69" s="21"/>
      <c r="O69" s="20"/>
      <c r="P69" s="20"/>
    </row>
    <row r="70" spans="1:21" s="22" customFormat="1" ht="21" customHeight="1">
      <c r="A70" s="20"/>
      <c r="B70" s="12" t="s">
        <v>171</v>
      </c>
      <c r="C70" s="132"/>
      <c r="D70" s="170" t="s">
        <v>278</v>
      </c>
      <c r="E70" s="171"/>
      <c r="F70" s="171"/>
      <c r="G70" s="172"/>
      <c r="H70" s="132"/>
      <c r="I70" s="173"/>
      <c r="J70" s="174"/>
      <c r="K70" s="174"/>
      <c r="L70" s="175"/>
      <c r="M70" s="139"/>
      <c r="N70" s="21"/>
      <c r="O70" s="20"/>
      <c r="P70" s="20"/>
    </row>
    <row r="71" spans="1:21" s="22" customFormat="1" ht="33.75" customHeight="1">
      <c r="A71" s="20"/>
      <c r="B71" s="12" t="s">
        <v>196</v>
      </c>
      <c r="C71" s="132"/>
      <c r="D71" s="183" t="s">
        <v>312</v>
      </c>
      <c r="E71" s="183"/>
      <c r="F71" s="183"/>
      <c r="G71" s="183"/>
      <c r="H71" s="132" t="s">
        <v>282</v>
      </c>
      <c r="I71" s="181" t="s">
        <v>303</v>
      </c>
      <c r="J71" s="181"/>
      <c r="K71" s="181"/>
      <c r="L71" s="181"/>
      <c r="M71" s="143">
        <v>282.7158</v>
      </c>
      <c r="N71" s="21"/>
      <c r="O71" s="20"/>
      <c r="P71" s="20"/>
    </row>
    <row r="72" spans="1:21" s="22" customFormat="1" ht="21" customHeight="1">
      <c r="A72" s="20"/>
      <c r="B72" s="12" t="s">
        <v>172</v>
      </c>
      <c r="C72" s="132"/>
      <c r="D72" s="183" t="s">
        <v>304</v>
      </c>
      <c r="E72" s="183"/>
      <c r="F72" s="183"/>
      <c r="G72" s="183"/>
      <c r="H72" s="132"/>
      <c r="I72" s="181"/>
      <c r="J72" s="181"/>
      <c r="K72" s="181"/>
      <c r="L72" s="181"/>
      <c r="M72" s="132"/>
      <c r="N72" s="21"/>
      <c r="O72" s="20"/>
      <c r="P72" s="20"/>
    </row>
    <row r="73" spans="1:21" s="22" customFormat="1" ht="27.75" customHeight="1">
      <c r="A73" s="20"/>
      <c r="B73" s="12" t="s">
        <v>206</v>
      </c>
      <c r="C73" s="132"/>
      <c r="D73" s="170" t="s">
        <v>313</v>
      </c>
      <c r="E73" s="171"/>
      <c r="F73" s="171"/>
      <c r="G73" s="172"/>
      <c r="H73" s="132" t="s">
        <v>280</v>
      </c>
      <c r="I73" s="173" t="s">
        <v>275</v>
      </c>
      <c r="J73" s="174"/>
      <c r="K73" s="174"/>
      <c r="L73" s="175"/>
      <c r="M73" s="127">
        <v>3</v>
      </c>
      <c r="N73" s="21"/>
      <c r="O73" s="20"/>
      <c r="P73" s="20"/>
    </row>
    <row r="74" spans="1:21" s="22" customFormat="1" ht="24.75" customHeight="1">
      <c r="A74" s="20"/>
      <c r="B74" s="12" t="s">
        <v>174</v>
      </c>
      <c r="C74" s="132"/>
      <c r="D74" s="170" t="s">
        <v>307</v>
      </c>
      <c r="E74" s="171"/>
      <c r="F74" s="171"/>
      <c r="G74" s="172"/>
      <c r="H74" s="132"/>
      <c r="I74" s="173"/>
      <c r="J74" s="174"/>
      <c r="K74" s="174"/>
      <c r="L74" s="175"/>
      <c r="M74" s="12"/>
      <c r="N74" s="21"/>
      <c r="O74" s="20"/>
      <c r="P74" s="20"/>
    </row>
    <row r="75" spans="1:21" s="22" customFormat="1" ht="38.25" customHeight="1">
      <c r="A75" s="20"/>
      <c r="B75" s="12" t="s">
        <v>241</v>
      </c>
      <c r="C75" s="132"/>
      <c r="D75" s="183" t="s">
        <v>314</v>
      </c>
      <c r="E75" s="183"/>
      <c r="F75" s="183"/>
      <c r="G75" s="183"/>
      <c r="H75" s="132" t="s">
        <v>282</v>
      </c>
      <c r="I75" s="181" t="s">
        <v>315</v>
      </c>
      <c r="J75" s="181"/>
      <c r="K75" s="181"/>
      <c r="L75" s="181"/>
      <c r="M75" s="132">
        <v>94.239000000000004</v>
      </c>
      <c r="N75" s="21"/>
      <c r="O75" s="20"/>
      <c r="P75" s="20"/>
    </row>
    <row r="76" spans="1:21" s="22" customFormat="1" ht="27.75" customHeight="1">
      <c r="A76" s="20"/>
      <c r="B76" s="12" t="s">
        <v>175</v>
      </c>
      <c r="C76" s="132"/>
      <c r="D76" s="170" t="s">
        <v>309</v>
      </c>
      <c r="E76" s="171"/>
      <c r="F76" s="171"/>
      <c r="G76" s="172"/>
      <c r="H76" s="132"/>
      <c r="I76" s="173"/>
      <c r="J76" s="174"/>
      <c r="K76" s="174"/>
      <c r="L76" s="175"/>
      <c r="M76" s="139"/>
      <c r="N76" s="28"/>
      <c r="O76" s="20"/>
      <c r="Q76" s="29"/>
    </row>
    <row r="77" spans="1:21" ht="36.75" customHeight="1">
      <c r="A77" s="23"/>
      <c r="B77" s="12" t="s">
        <v>254</v>
      </c>
      <c r="C77" s="132"/>
      <c r="D77" s="183" t="s">
        <v>316</v>
      </c>
      <c r="E77" s="183"/>
      <c r="F77" s="183"/>
      <c r="G77" s="183"/>
      <c r="H77" s="132" t="s">
        <v>32</v>
      </c>
      <c r="I77" s="181" t="s">
        <v>40</v>
      </c>
      <c r="J77" s="181"/>
      <c r="K77" s="181"/>
      <c r="L77" s="181"/>
      <c r="M77" s="132">
        <v>100</v>
      </c>
      <c r="N77" s="21"/>
      <c r="O77" s="30"/>
      <c r="P77" s="31"/>
      <c r="Q77" s="32"/>
      <c r="R77" s="32"/>
      <c r="S77" s="32"/>
      <c r="T77" s="32"/>
      <c r="U77" s="32"/>
    </row>
    <row r="78" spans="1:21" s="22" customFormat="1" ht="27.75" customHeight="1">
      <c r="A78" s="20"/>
      <c r="B78" s="12"/>
      <c r="C78" s="132"/>
      <c r="D78" s="170" t="s">
        <v>317</v>
      </c>
      <c r="E78" s="171"/>
      <c r="F78" s="171"/>
      <c r="G78" s="172"/>
      <c r="H78" s="132"/>
      <c r="I78" s="173"/>
      <c r="J78" s="174"/>
      <c r="K78" s="174"/>
      <c r="L78" s="175"/>
      <c r="M78" s="132"/>
      <c r="N78" s="21"/>
      <c r="O78" s="20"/>
      <c r="P78" s="20"/>
    </row>
    <row r="79" spans="1:21" ht="27.75" customHeight="1">
      <c r="A79" s="23"/>
      <c r="B79" s="12" t="s">
        <v>284</v>
      </c>
      <c r="C79" s="132"/>
      <c r="D79" s="170" t="s">
        <v>278</v>
      </c>
      <c r="E79" s="171"/>
      <c r="F79" s="171"/>
      <c r="G79" s="172"/>
      <c r="H79" s="132"/>
      <c r="I79" s="173"/>
      <c r="J79" s="174"/>
      <c r="K79" s="174"/>
      <c r="L79" s="175"/>
      <c r="M79" s="139"/>
      <c r="N79" s="33"/>
      <c r="O79" s="38"/>
      <c r="P79" s="23"/>
    </row>
    <row r="80" spans="1:21" ht="38.25" customHeight="1">
      <c r="A80" s="23"/>
      <c r="B80" s="12" t="s">
        <v>285</v>
      </c>
      <c r="C80" s="132"/>
      <c r="D80" s="183" t="s">
        <v>318</v>
      </c>
      <c r="E80" s="183"/>
      <c r="F80" s="183"/>
      <c r="G80" s="183"/>
      <c r="H80" s="132" t="s">
        <v>282</v>
      </c>
      <c r="I80" s="181" t="s">
        <v>122</v>
      </c>
      <c r="J80" s="181"/>
      <c r="K80" s="181"/>
      <c r="L80" s="181"/>
      <c r="M80" s="139">
        <f>348+178</f>
        <v>526</v>
      </c>
      <c r="N80" s="33"/>
      <c r="O80" s="23"/>
      <c r="P80" s="23"/>
    </row>
    <row r="81" spans="1:16" s="22" customFormat="1" ht="25.5" customHeight="1">
      <c r="A81" s="20"/>
      <c r="B81" s="12" t="s">
        <v>286</v>
      </c>
      <c r="C81" s="132"/>
      <c r="D81" s="183" t="s">
        <v>279</v>
      </c>
      <c r="E81" s="183"/>
      <c r="F81" s="183"/>
      <c r="G81" s="183"/>
      <c r="H81" s="132"/>
      <c r="I81" s="173"/>
      <c r="J81" s="174"/>
      <c r="K81" s="174"/>
      <c r="L81" s="175"/>
      <c r="M81" s="137"/>
      <c r="N81" s="21"/>
      <c r="O81" s="20"/>
      <c r="P81" s="20"/>
    </row>
    <row r="82" spans="1:16" s="22" customFormat="1" ht="27" customHeight="1">
      <c r="A82" s="20"/>
      <c r="B82" s="12" t="s">
        <v>287</v>
      </c>
      <c r="C82" s="132"/>
      <c r="D82" s="170" t="s">
        <v>319</v>
      </c>
      <c r="E82" s="171"/>
      <c r="F82" s="171"/>
      <c r="G82" s="172"/>
      <c r="H82" s="132" t="s">
        <v>280</v>
      </c>
      <c r="I82" s="173" t="s">
        <v>275</v>
      </c>
      <c r="J82" s="174"/>
      <c r="K82" s="174"/>
      <c r="L82" s="175"/>
      <c r="M82" s="127">
        <v>1</v>
      </c>
      <c r="N82" s="21"/>
      <c r="O82" s="20"/>
      <c r="P82" s="20"/>
    </row>
    <row r="83" spans="1:16" ht="25.5" customHeight="1">
      <c r="A83" s="23"/>
      <c r="B83" s="12" t="s">
        <v>288</v>
      </c>
      <c r="C83" s="132"/>
      <c r="D83" s="183" t="s">
        <v>281</v>
      </c>
      <c r="E83" s="183"/>
      <c r="F83" s="183"/>
      <c r="G83" s="183"/>
      <c r="H83" s="132"/>
      <c r="I83" s="181"/>
      <c r="J83" s="181"/>
      <c r="K83" s="181"/>
      <c r="L83" s="181"/>
      <c r="M83" s="132"/>
      <c r="N83" s="33"/>
      <c r="O83" s="23"/>
      <c r="P83" s="23"/>
    </row>
    <row r="84" spans="1:16" ht="27.75" customHeight="1">
      <c r="A84" s="23"/>
      <c r="B84" s="12" t="s">
        <v>289</v>
      </c>
      <c r="C84" s="132"/>
      <c r="D84" s="183" t="s">
        <v>320</v>
      </c>
      <c r="E84" s="183"/>
      <c r="F84" s="183"/>
      <c r="G84" s="183"/>
      <c r="H84" s="132" t="s">
        <v>282</v>
      </c>
      <c r="I84" s="181" t="s">
        <v>290</v>
      </c>
      <c r="J84" s="181"/>
      <c r="K84" s="181"/>
      <c r="L84" s="181"/>
      <c r="M84" s="137">
        <f>348+178</f>
        <v>526</v>
      </c>
      <c r="N84" s="33"/>
      <c r="O84" s="23"/>
      <c r="P84" s="23"/>
    </row>
    <row r="85" spans="1:16" s="22" customFormat="1" ht="16.5" customHeight="1">
      <c r="A85" s="20"/>
      <c r="B85" s="46"/>
      <c r="C85" s="21"/>
      <c r="D85" s="47"/>
      <c r="E85" s="47"/>
      <c r="F85" s="47"/>
      <c r="G85" s="47"/>
      <c r="H85" s="48"/>
      <c r="I85" s="48"/>
      <c r="J85" s="48"/>
      <c r="K85" s="48"/>
      <c r="L85" s="48"/>
      <c r="M85" s="49"/>
      <c r="N85" s="21"/>
      <c r="O85" s="20"/>
      <c r="P85" s="20"/>
    </row>
    <row r="86" spans="1:16" ht="27.75" customHeight="1">
      <c r="A86" s="50" t="s">
        <v>19</v>
      </c>
      <c r="B86" s="23" t="s">
        <v>53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51"/>
      <c r="N86" s="50" t="s">
        <v>60</v>
      </c>
      <c r="O86" s="23"/>
      <c r="P86" s="52"/>
    </row>
    <row r="87" spans="1:16" ht="36.75" customHeight="1">
      <c r="A87" s="180" t="s">
        <v>54</v>
      </c>
      <c r="B87" s="180" t="s">
        <v>55</v>
      </c>
      <c r="C87" s="180"/>
      <c r="D87" s="180" t="s">
        <v>38</v>
      </c>
      <c r="E87" s="180" t="s">
        <v>56</v>
      </c>
      <c r="F87" s="180"/>
      <c r="G87" s="180"/>
      <c r="H87" s="180" t="s">
        <v>57</v>
      </c>
      <c r="I87" s="180"/>
      <c r="J87" s="180"/>
      <c r="K87" s="180" t="s">
        <v>58</v>
      </c>
      <c r="L87" s="180"/>
      <c r="M87" s="180"/>
      <c r="N87" s="180" t="s">
        <v>59</v>
      </c>
      <c r="O87" s="23"/>
      <c r="P87" s="52"/>
    </row>
    <row r="88" spans="1:16" ht="33" customHeight="1">
      <c r="A88" s="180"/>
      <c r="B88" s="180"/>
      <c r="C88" s="180"/>
      <c r="D88" s="180"/>
      <c r="E88" s="144" t="s">
        <v>14</v>
      </c>
      <c r="F88" s="144" t="s">
        <v>15</v>
      </c>
      <c r="G88" s="144" t="s">
        <v>22</v>
      </c>
      <c r="H88" s="144" t="s">
        <v>14</v>
      </c>
      <c r="I88" s="144" t="s">
        <v>15</v>
      </c>
      <c r="J88" s="144" t="s">
        <v>22</v>
      </c>
      <c r="K88" s="144" t="s">
        <v>14</v>
      </c>
      <c r="L88" s="144" t="s">
        <v>15</v>
      </c>
      <c r="M88" s="144" t="s">
        <v>22</v>
      </c>
      <c r="N88" s="180"/>
      <c r="O88" s="23"/>
      <c r="P88" s="52"/>
    </row>
    <row r="89" spans="1:16" ht="18.75">
      <c r="A89" s="129">
        <v>1</v>
      </c>
      <c r="B89" s="148">
        <v>2</v>
      </c>
      <c r="C89" s="148"/>
      <c r="D89" s="129">
        <v>3</v>
      </c>
      <c r="E89" s="129">
        <v>4</v>
      </c>
      <c r="F89" s="129">
        <v>5</v>
      </c>
      <c r="G89" s="129">
        <v>6</v>
      </c>
      <c r="H89" s="129">
        <v>7</v>
      </c>
      <c r="I89" s="129">
        <v>8</v>
      </c>
      <c r="J89" s="129">
        <v>9</v>
      </c>
      <c r="K89" s="129">
        <v>10</v>
      </c>
      <c r="L89" s="129">
        <v>11</v>
      </c>
      <c r="M89" s="129">
        <v>12</v>
      </c>
      <c r="N89" s="129">
        <v>13</v>
      </c>
      <c r="O89" s="24"/>
      <c r="P89" s="53"/>
    </row>
    <row r="90" spans="1:16" ht="66.75" customHeight="1">
      <c r="A90" s="133">
        <v>3132</v>
      </c>
      <c r="B90" s="160" t="s">
        <v>321</v>
      </c>
      <c r="C90" s="161"/>
      <c r="D90" s="9">
        <v>1510180</v>
      </c>
      <c r="E90" s="9"/>
      <c r="F90" s="9"/>
      <c r="G90" s="9"/>
      <c r="H90" s="9"/>
      <c r="I90" s="10">
        <v>1500</v>
      </c>
      <c r="J90" s="10">
        <v>1500</v>
      </c>
      <c r="K90" s="10"/>
      <c r="L90" s="10">
        <v>1500</v>
      </c>
      <c r="M90" s="10">
        <v>1500</v>
      </c>
      <c r="N90" s="9"/>
      <c r="O90" s="24"/>
      <c r="P90" s="53"/>
    </row>
    <row r="91" spans="1:16" ht="21.75" customHeight="1">
      <c r="A91" s="133"/>
      <c r="B91" s="160" t="s">
        <v>322</v>
      </c>
      <c r="C91" s="161"/>
      <c r="D91" s="9"/>
      <c r="E91" s="9"/>
      <c r="F91" s="9"/>
      <c r="G91" s="9"/>
      <c r="H91" s="9"/>
      <c r="I91" s="10">
        <v>1500</v>
      </c>
      <c r="J91" s="10">
        <v>1500</v>
      </c>
      <c r="K91" s="10"/>
      <c r="L91" s="10">
        <v>1500</v>
      </c>
      <c r="M91" s="10">
        <v>1500</v>
      </c>
      <c r="N91" s="9" t="s">
        <v>323</v>
      </c>
      <c r="O91" s="24"/>
      <c r="P91" s="53"/>
    </row>
    <row r="92" spans="1:16" ht="105" customHeight="1">
      <c r="A92" s="133">
        <v>3132</v>
      </c>
      <c r="B92" s="160" t="s">
        <v>324</v>
      </c>
      <c r="C92" s="161"/>
      <c r="D92" s="9">
        <v>1510180</v>
      </c>
      <c r="E92" s="9"/>
      <c r="F92" s="9"/>
      <c r="G92" s="9"/>
      <c r="H92" s="9"/>
      <c r="I92" s="10">
        <v>796.02</v>
      </c>
      <c r="J92" s="10">
        <v>796.02</v>
      </c>
      <c r="K92" s="10"/>
      <c r="L92" s="10">
        <v>796.02</v>
      </c>
      <c r="M92" s="10">
        <v>796.02</v>
      </c>
      <c r="N92" s="9"/>
      <c r="O92" s="24"/>
      <c r="P92" s="53"/>
    </row>
    <row r="93" spans="1:16" ht="25.5" customHeight="1">
      <c r="A93" s="133"/>
      <c r="B93" s="160" t="s">
        <v>322</v>
      </c>
      <c r="C93" s="161"/>
      <c r="D93" s="9"/>
      <c r="E93" s="9"/>
      <c r="F93" s="9"/>
      <c r="G93" s="9"/>
      <c r="H93" s="9"/>
      <c r="I93" s="10">
        <v>796.02</v>
      </c>
      <c r="J93" s="10">
        <v>796.02</v>
      </c>
      <c r="K93" s="10"/>
      <c r="L93" s="10">
        <v>796.02</v>
      </c>
      <c r="M93" s="10">
        <v>796.02</v>
      </c>
      <c r="N93" s="9" t="s">
        <v>323</v>
      </c>
      <c r="O93" s="24"/>
      <c r="P93" s="53"/>
    </row>
    <row r="94" spans="1:16" ht="90" customHeight="1">
      <c r="A94" s="133">
        <v>3132</v>
      </c>
      <c r="B94" s="160" t="s">
        <v>325</v>
      </c>
      <c r="C94" s="161"/>
      <c r="D94" s="9">
        <v>1510180</v>
      </c>
      <c r="E94" s="9"/>
      <c r="F94" s="9"/>
      <c r="G94" s="9"/>
      <c r="H94" s="9"/>
      <c r="I94" s="10">
        <v>203.98</v>
      </c>
      <c r="J94" s="10">
        <v>203.98</v>
      </c>
      <c r="K94" s="10"/>
      <c r="L94" s="10">
        <v>203.98</v>
      </c>
      <c r="M94" s="10">
        <v>203.98</v>
      </c>
      <c r="N94" s="9"/>
      <c r="O94" s="24"/>
      <c r="P94" s="53"/>
    </row>
    <row r="95" spans="1:16" ht="25.5" customHeight="1">
      <c r="A95" s="133"/>
      <c r="B95" s="160" t="s">
        <v>322</v>
      </c>
      <c r="C95" s="161"/>
      <c r="D95" s="9"/>
      <c r="E95" s="9"/>
      <c r="F95" s="9"/>
      <c r="G95" s="9"/>
      <c r="H95" s="9"/>
      <c r="I95" s="10">
        <v>203.98</v>
      </c>
      <c r="J95" s="10">
        <v>203.98</v>
      </c>
      <c r="K95" s="10"/>
      <c r="L95" s="10">
        <v>203.98</v>
      </c>
      <c r="M95" s="10">
        <v>203.98</v>
      </c>
      <c r="N95" s="9" t="s">
        <v>323</v>
      </c>
      <c r="O95" s="24"/>
      <c r="P95" s="53"/>
    </row>
    <row r="96" spans="1:16" ht="12" customHeight="1"/>
    <row r="97" spans="1:16" s="145" customFormat="1" ht="15.75" customHeight="1">
      <c r="A97" s="258" t="s">
        <v>164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P97" s="146"/>
    </row>
    <row r="98" spans="1:16" s="145" customFormat="1" ht="16.5" customHeight="1">
      <c r="A98" s="258" t="s">
        <v>165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P98" s="146"/>
    </row>
    <row r="99" spans="1:16" s="145" customFormat="1" ht="18.75" customHeight="1">
      <c r="A99" s="258" t="s">
        <v>166</v>
      </c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P99" s="146"/>
    </row>
    <row r="100" spans="1:16" ht="47.25" customHeight="1">
      <c r="A100" s="234" t="s">
        <v>291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P100" s="52"/>
    </row>
    <row r="101" spans="1:16" ht="33" customHeight="1">
      <c r="A101" s="234" t="s">
        <v>36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P101" s="52"/>
    </row>
    <row r="102" spans="1:16" ht="53.25" customHeight="1">
      <c r="A102" s="234" t="s">
        <v>292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P102" s="52"/>
    </row>
  </sheetData>
  <mergeCells count="140">
    <mergeCell ref="A100:N100"/>
    <mergeCell ref="A101:N101"/>
    <mergeCell ref="A102:N102"/>
    <mergeCell ref="B90:C90"/>
    <mergeCell ref="B91:C91"/>
    <mergeCell ref="B92:C92"/>
    <mergeCell ref="B93:C93"/>
    <mergeCell ref="B94:C94"/>
    <mergeCell ref="B95:C95"/>
    <mergeCell ref="N87:N88"/>
    <mergeCell ref="B89:C89"/>
    <mergeCell ref="A97:N97"/>
    <mergeCell ref="A98:N98"/>
    <mergeCell ref="A99:N99"/>
    <mergeCell ref="A87:A88"/>
    <mergeCell ref="B87:C88"/>
    <mergeCell ref="D87:D88"/>
    <mergeCell ref="E87:G87"/>
    <mergeCell ref="H87:J87"/>
    <mergeCell ref="K87:M87"/>
    <mergeCell ref="D83:G83"/>
    <mergeCell ref="I83:L83"/>
    <mergeCell ref="D84:G84"/>
    <mergeCell ref="I84:L84"/>
    <mergeCell ref="D80:G80"/>
    <mergeCell ref="I80:L80"/>
    <mergeCell ref="D81:G81"/>
    <mergeCell ref="I81:L81"/>
    <mergeCell ref="D82:G82"/>
    <mergeCell ref="I82:L82"/>
    <mergeCell ref="D78:G78"/>
    <mergeCell ref="I78:L78"/>
    <mergeCell ref="D79:G79"/>
    <mergeCell ref="I79:L79"/>
    <mergeCell ref="D76:G76"/>
    <mergeCell ref="I76:L76"/>
    <mergeCell ref="D77:G77"/>
    <mergeCell ref="I77:L77"/>
    <mergeCell ref="D74:G74"/>
    <mergeCell ref="I74:L74"/>
    <mergeCell ref="D75:G75"/>
    <mergeCell ref="I75:L75"/>
    <mergeCell ref="D72:G72"/>
    <mergeCell ref="I72:L72"/>
    <mergeCell ref="D73:G73"/>
    <mergeCell ref="I73:L73"/>
    <mergeCell ref="D69:G69"/>
    <mergeCell ref="I69:L69"/>
    <mergeCell ref="D70:G70"/>
    <mergeCell ref="I70:L70"/>
    <mergeCell ref="D71:G71"/>
    <mergeCell ref="I71:L71"/>
    <mergeCell ref="D67:G67"/>
    <mergeCell ref="I67:L67"/>
    <mergeCell ref="D68:G68"/>
    <mergeCell ref="I68:L68"/>
    <mergeCell ref="D65:G65"/>
    <mergeCell ref="I65:L65"/>
    <mergeCell ref="D66:G66"/>
    <mergeCell ref="I66:L66"/>
    <mergeCell ref="D63:G63"/>
    <mergeCell ref="I63:L63"/>
    <mergeCell ref="D64:G64"/>
    <mergeCell ref="I64:L64"/>
    <mergeCell ref="D61:G61"/>
    <mergeCell ref="I61:L61"/>
    <mergeCell ref="D62:G62"/>
    <mergeCell ref="I62:L62"/>
    <mergeCell ref="D58:G58"/>
    <mergeCell ref="I58:L58"/>
    <mergeCell ref="D59:G59"/>
    <mergeCell ref="I59:L59"/>
    <mergeCell ref="D60:G60"/>
    <mergeCell ref="I60:L60"/>
    <mergeCell ref="B54:F54"/>
    <mergeCell ref="G54:H54"/>
    <mergeCell ref="I54:J54"/>
    <mergeCell ref="K54:L54"/>
    <mergeCell ref="D57:G57"/>
    <mergeCell ref="I57:L57"/>
    <mergeCell ref="B52:F52"/>
    <mergeCell ref="G52:H52"/>
    <mergeCell ref="I52:J52"/>
    <mergeCell ref="K52:L52"/>
    <mergeCell ref="B53:F53"/>
    <mergeCell ref="G53:H53"/>
    <mergeCell ref="I53:J53"/>
    <mergeCell ref="K53:L53"/>
    <mergeCell ref="E47:H47"/>
    <mergeCell ref="I47:J47"/>
    <mergeCell ref="K47:L47"/>
    <mergeCell ref="B49:K49"/>
    <mergeCell ref="B51:F51"/>
    <mergeCell ref="G51:H51"/>
    <mergeCell ref="I51:J51"/>
    <mergeCell ref="K51:L51"/>
    <mergeCell ref="E46:H46"/>
    <mergeCell ref="I46:J46"/>
    <mergeCell ref="K46:L46"/>
    <mergeCell ref="E44:H44"/>
    <mergeCell ref="I44:J44"/>
    <mergeCell ref="K44:L44"/>
    <mergeCell ref="E45:H45"/>
    <mergeCell ref="I45:J45"/>
    <mergeCell ref="K45:L45"/>
    <mergeCell ref="E42:H42"/>
    <mergeCell ref="I42:J42"/>
    <mergeCell ref="K42:L42"/>
    <mergeCell ref="E43:H43"/>
    <mergeCell ref="I43:J43"/>
    <mergeCell ref="K43:L43"/>
    <mergeCell ref="E41:H41"/>
    <mergeCell ref="I41:J41"/>
    <mergeCell ref="K41:L41"/>
    <mergeCell ref="B36:I36"/>
    <mergeCell ref="E38:H38"/>
    <mergeCell ref="I38:J38"/>
    <mergeCell ref="K38:L38"/>
    <mergeCell ref="E39:H39"/>
    <mergeCell ref="I39:J39"/>
    <mergeCell ref="K39:L39"/>
    <mergeCell ref="E34:M34"/>
    <mergeCell ref="B18:C18"/>
    <mergeCell ref="D18:N18"/>
    <mergeCell ref="B20:C20"/>
    <mergeCell ref="F20:L20"/>
    <mergeCell ref="B24:F24"/>
    <mergeCell ref="B25:M25"/>
    <mergeCell ref="E40:H40"/>
    <mergeCell ref="I40:J40"/>
    <mergeCell ref="K40:L40"/>
    <mergeCell ref="H3:N3"/>
    <mergeCell ref="A13:N13"/>
    <mergeCell ref="A14:N14"/>
    <mergeCell ref="B16:C16"/>
    <mergeCell ref="D16:N16"/>
    <mergeCell ref="B26:N26"/>
    <mergeCell ref="B29:O29"/>
    <mergeCell ref="B30:M30"/>
    <mergeCell ref="E33:M33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1017320 (1017321+1017324)</vt:lpstr>
      <vt:lpstr>1510180 </vt:lpstr>
      <vt:lpstr>'1017320 (1017321+1017324)'!Область_печати</vt:lpstr>
      <vt:lpstr>'1510180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2018-12-18T13:21:33Z</cp:lastPrinted>
  <dcterms:created xsi:type="dcterms:W3CDTF">2012-03-19T11:24:42Z</dcterms:created>
  <dcterms:modified xsi:type="dcterms:W3CDTF">2018-12-20T22:16:08Z</dcterms:modified>
</cp:coreProperties>
</file>